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" sheetId="4" r:id="rId4"/>
    <sheet name="FORMATO &quot;B&quot; AFOCAT" sheetId="5" r:id="rId5"/>
    <sheet name="FORMATO&quot; B-C&quot; AFOCAT" sheetId="6" r:id="rId6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<sst xmlns="http://schemas.openxmlformats.org/spreadsheetml/2006/main" count="227" uniqueCount="142">
  <si>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</si>
  <si>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</si>
  <si>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</si>
  <si>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</si>
  <si>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</si>
  <si>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</si>
  <si>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</si>
  <si>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</si>
  <si>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</si>
  <si>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</si>
  <si>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</si>
  <si>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</si>
  <si>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</si>
  <si>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</si>
  <si>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</si>
  <si>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</si>
  <si>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</si>
  <si>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</si>
  <si>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</si>
  <si>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</si>
  <si>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</si>
  <si>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</si>
  <si>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</si>
  <si>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</si>
  <si>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</si>
  <si>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</si>
  <si>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</si>
  <si>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</si>
  <si>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</si>
  <si>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</si>
  <si>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</si>
  <si>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</si>
  <si>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</si>
  <si>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</si>
  <si>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</si>
  <si>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</si>
  <si>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</si>
  <si>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</si>
  <si>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</si>
  <si>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</si>
  <si>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</si>
  <si>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</si>
  <si>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</si>
  <si>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</si>
  <si>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</si>
  <si>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</si>
  <si>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</si>
  <si>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</si>
  <si>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</si>
  <si>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</si>
  <si>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</si>
  <si>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</si>
  <si>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</si>
  <si>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</si>
  <si>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</si>
  <si>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</si>
  <si>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</si>
  <si>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</si>
  <si>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</si>
  <si>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</si>
  <si>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</si>
  <si>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</si>
  <si>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</si>
  <si>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</si>
  <si>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</si>
  <si>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</si>
  <si>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</si>
  <si>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</si>
  <si>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</si>
  <si>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</si>
  <si>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</si>
  <si>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</si>
  <si>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</si>
  <si>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</si>
  <si>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</si>
  <si>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</si>
  <si>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</si>
  <si>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</si>
  <si>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</si>
  <si>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</si>
  <si>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</si>
  <si>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</si>
  <si>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</si>
  <si>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FORMA “A” - AFOCAT</t>
  </si>
  <si>
    <t>20  Tributos por pagar, participaciones y Cuentas por pagar</t>
  </si>
  <si>
    <t>16  Cuentas por Cobrar diversas (neto)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</si>
  <si>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</si>
  <si>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</si>
  <si>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</si>
  <si>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</si>
  <si>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</si>
  <si>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</si>
  <si>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</si>
  <si>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</si>
  <si>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</si>
  <si>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</si>
  <si>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</si>
  <si>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</si>
  <si>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</si>
  <si>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</si>
  <si>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CUENTAS POR COBRAR POR EMISIÓN DE  CAT</t>
  </si>
  <si>
    <t>APORTACIONES POR COBRAR POR EMISIÓN DE CAT</t>
  </si>
  <si>
    <t>CUENTAS POR COBRAR DIVERSAS</t>
  </si>
  <si>
    <t>CUENTAS POR COBRAR A ASOCIADOS Y PERSONAL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</si>
  <si>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</si>
  <si>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</si>
  <si>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</si>
  <si>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</si>
  <si>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</si>
  <si>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</si>
  <si>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</si>
  <si>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</si>
  <si>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</si>
  <si>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</si>
  <si>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</si>
  <si>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</si>
  <si>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</si>
  <si>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BENEFICIOS ACUMULADOS</t>
  </si>
  <si>
    <t>PERDIDAS ACUMULADAS</t>
  </si>
  <si>
    <t>PERSONAL</t>
  </si>
  <si>
    <t>SERVICIOS RECIBIDOS DE TERCEROS</t>
  </si>
  <si>
    <t>TRIBUTOS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</si>
  <si>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</si>
  <si>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</si>
  <si>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</si>
  <si>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</si>
  <si>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</si>
  <si>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</si>
  <si>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28  Otras provisiones</t>
  </si>
  <si>
    <t>OTRAS PROVISIONES</t>
  </si>
  <si>
    <t>BENEFICIOS SOCIALES</t>
  </si>
  <si>
    <t>PROVISIONES DIVERSAS</t>
  </si>
  <si>
    <t>PROVISIONES, DEPRECIACIONES, AMORTIZACIONES Y DETERIOROS</t>
  </si>
  <si>
    <t>APORTACIONES DIVERSAS</t>
  </si>
  <si>
    <t>OTRAS CUENTAS POR COBRAR</t>
  </si>
  <si>
    <r>
      <t xml:space="preserve">BALANCE GENERAL AL : </t>
    </r>
    <r>
      <rPr>
        <sz val="10"/>
        <rFont val="Arial Narrow"/>
        <family val="2"/>
      </rPr>
      <t>30 de Setiembre  del 2016</t>
    </r>
  </si>
  <si>
    <t>Al 30 de Setiembre del 2016</t>
  </si>
  <si>
    <t>ESTADO DE GANANCIAS Y PERDIDAS AL 30 DE SETIEMBRE   DEL 2016</t>
  </si>
  <si>
    <t>SEGUNDO VIDAL GARCIA SANCHEZ</t>
  </si>
  <si>
    <t>Al 30 de Setiembre   del 2016.</t>
  </si>
  <si>
    <t>BALANCE GENERAL AL : 30 de Setiembre del   2016</t>
  </si>
  <si>
    <t>ESTADO DE GANANCIAS Y PERDIDAS AL 30 DE SETIEMBRE  DEL 2016</t>
  </si>
</sst>
</file>

<file path=xl/styles.xml><?xml version="1.0" encoding="utf-8"?>
<styleSheet xmlns="http://schemas.openxmlformats.org/spreadsheetml/2006/main">
  <numFmts count="19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  <numFmt numFmtId="173" formatCode="[$-C0A]dddd\,\ dd&quot; de &quot;mmmm&quot; de &quot;yyyy"/>
    <numFmt numFmtId="174" formatCode="[$-C0A]h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70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0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0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0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0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0" fontId="9" fillId="0" borderId="24" xfId="0" applyNumberFormat="1" applyFont="1" applyBorder="1" applyAlignment="1">
      <alignment horizontal="center" vertical="center" wrapText="1"/>
    </xf>
    <xf numFmtId="170" fontId="1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0" fontId="8" fillId="0" borderId="24" xfId="0" applyNumberFormat="1" applyFont="1" applyBorder="1" applyAlignment="1">
      <alignment horizontal="center" vertical="center" wrapText="1"/>
    </xf>
    <xf numFmtId="170" fontId="13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0" fontId="9" fillId="0" borderId="23" xfId="0" applyNumberFormat="1" applyFont="1" applyBorder="1" applyAlignment="1">
      <alignment horizontal="center" vertical="center" wrapText="1"/>
    </xf>
    <xf numFmtId="170" fontId="13" fillId="0" borderId="3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0" fontId="8" fillId="0" borderId="25" xfId="0" applyNumberFormat="1" applyFont="1" applyBorder="1" applyAlignment="1">
      <alignment horizontal="center" vertical="center" wrapText="1"/>
    </xf>
    <xf numFmtId="170" fontId="13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1" fontId="8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0">
      <selection activeCell="F44" sqref="F4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69" t="s">
        <v>36</v>
      </c>
      <c r="C1" s="169"/>
      <c r="D1" s="169"/>
      <c r="E1" s="169"/>
      <c r="F1" s="169"/>
      <c r="G1" s="169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65" t="s">
        <v>33</v>
      </c>
      <c r="C5" s="165"/>
      <c r="D5" s="165"/>
      <c r="E5" s="165"/>
      <c r="F5" s="165"/>
      <c r="G5" s="165"/>
    </row>
    <row r="6" spans="2:7" ht="18" customHeight="1">
      <c r="B6" s="165" t="s">
        <v>37</v>
      </c>
      <c r="C6" s="165"/>
      <c r="D6" s="165"/>
      <c r="E6" s="165"/>
      <c r="F6" s="165"/>
      <c r="G6" s="165"/>
    </row>
    <row r="7" spans="2:7" ht="18" customHeight="1">
      <c r="B7" s="165" t="s">
        <v>139</v>
      </c>
      <c r="C7" s="165"/>
      <c r="D7" s="165"/>
      <c r="E7" s="165"/>
      <c r="F7" s="165"/>
      <c r="G7" s="165"/>
    </row>
    <row r="8" ht="18" customHeight="1">
      <c r="B8" s="23"/>
    </row>
    <row r="9" spans="2:9" ht="17.25" thickBot="1">
      <c r="B9" s="25"/>
      <c r="H9" s="165"/>
      <c r="I9" s="165"/>
    </row>
    <row r="10" spans="2:9" ht="14.25" customHeight="1" thickBot="1">
      <c r="B10" s="170"/>
      <c r="C10" s="172" t="s">
        <v>23</v>
      </c>
      <c r="D10" s="89" t="s">
        <v>38</v>
      </c>
      <c r="E10" s="174" t="s">
        <v>39</v>
      </c>
      <c r="F10" s="175"/>
      <c r="G10" s="89" t="s">
        <v>40</v>
      </c>
      <c r="H10" s="166"/>
      <c r="I10" s="166"/>
    </row>
    <row r="11" spans="2:7" ht="27.75" customHeight="1" thickBot="1">
      <c r="B11" s="171"/>
      <c r="C11" s="173"/>
      <c r="D11" s="90" t="s">
        <v>4</v>
      </c>
      <c r="E11" s="77" t="s">
        <v>41</v>
      </c>
      <c r="F11" s="77" t="s">
        <v>42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43</v>
      </c>
      <c r="D13" s="69">
        <f>D14+D15+D16</f>
        <v>57491</v>
      </c>
      <c r="E13" s="69">
        <f>E16+E14+E15</f>
        <v>1201638</v>
      </c>
      <c r="F13" s="69">
        <f>F16+F14+F15</f>
        <v>1206731</v>
      </c>
      <c r="G13" s="73">
        <f aca="true" t="shared" si="0" ref="G13:G18">D13+E13-F13</f>
        <v>52398</v>
      </c>
    </row>
    <row r="14" spans="2:7" ht="13.5">
      <c r="B14" s="59">
        <v>1001</v>
      </c>
      <c r="C14" s="64" t="s">
        <v>44</v>
      </c>
      <c r="D14" s="70">
        <v>5864</v>
      </c>
      <c r="E14" s="70">
        <v>599009</v>
      </c>
      <c r="F14" s="70">
        <v>602625</v>
      </c>
      <c r="G14" s="74">
        <f t="shared" si="0"/>
        <v>2248</v>
      </c>
    </row>
    <row r="15" spans="2:7" ht="13.5">
      <c r="B15" s="59">
        <v>1002</v>
      </c>
      <c r="C15" s="64" t="s">
        <v>45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46</v>
      </c>
      <c r="D16" s="70">
        <v>51627</v>
      </c>
      <c r="E16" s="70">
        <v>602629</v>
      </c>
      <c r="F16" s="70">
        <v>604106</v>
      </c>
      <c r="G16" s="74">
        <f t="shared" si="0"/>
        <v>50150</v>
      </c>
    </row>
    <row r="17" spans="2:7" ht="13.5">
      <c r="B17" s="58">
        <v>15</v>
      </c>
      <c r="C17" s="63" t="s">
        <v>47</v>
      </c>
      <c r="D17" s="69">
        <f>D18</f>
        <v>464844</v>
      </c>
      <c r="E17" s="69">
        <f>E18</f>
        <v>2006</v>
      </c>
      <c r="F17" s="69">
        <f>F18</f>
        <v>1579</v>
      </c>
      <c r="G17" s="73">
        <f t="shared" si="0"/>
        <v>465271</v>
      </c>
    </row>
    <row r="18" spans="2:7" ht="13.5">
      <c r="B18" s="59">
        <v>1501</v>
      </c>
      <c r="C18" s="64" t="s">
        <v>48</v>
      </c>
      <c r="D18" s="70">
        <v>464844</v>
      </c>
      <c r="E18" s="70">
        <v>2006</v>
      </c>
      <c r="F18" s="70">
        <v>1579</v>
      </c>
      <c r="G18" s="74">
        <f t="shared" si="0"/>
        <v>465271</v>
      </c>
    </row>
    <row r="19" spans="2:7" ht="16.5" customHeight="1">
      <c r="B19" s="58">
        <v>2</v>
      </c>
      <c r="C19" s="63" t="s">
        <v>49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50</v>
      </c>
      <c r="D20" s="69">
        <f>D21</f>
        <v>-34964</v>
      </c>
      <c r="E20" s="69">
        <f>E21</f>
        <v>599431</v>
      </c>
      <c r="F20" s="69">
        <f>F21</f>
        <v>590236</v>
      </c>
      <c r="G20" s="73">
        <f>D20-F20+E20</f>
        <v>-25769</v>
      </c>
    </row>
    <row r="21" spans="2:9" ht="13.5" customHeight="1">
      <c r="B21" s="59">
        <v>2601</v>
      </c>
      <c r="C21" s="64" t="s">
        <v>51</v>
      </c>
      <c r="D21" s="70">
        <v>-34964</v>
      </c>
      <c r="E21" s="70">
        <v>599431</v>
      </c>
      <c r="F21" s="70">
        <v>590236</v>
      </c>
      <c r="G21" s="74">
        <f>D21-F21+E21</f>
        <v>-25769</v>
      </c>
      <c r="I21" s="39"/>
    </row>
    <row r="22" spans="2:9" ht="20.25" customHeight="1">
      <c r="B22" s="60">
        <v>27</v>
      </c>
      <c r="C22" s="65" t="s">
        <v>79</v>
      </c>
      <c r="D22" s="69">
        <f>D23</f>
        <v>-12533</v>
      </c>
      <c r="E22" s="69">
        <f>E23</f>
        <v>5675</v>
      </c>
      <c r="F22" s="69">
        <f>F23</f>
        <v>7488</v>
      </c>
      <c r="G22" s="73">
        <f>D22-F22+E22</f>
        <v>-14346</v>
      </c>
      <c r="I22" s="39"/>
    </row>
    <row r="23" spans="2:9" ht="13.5" customHeight="1">
      <c r="B23" s="59">
        <v>2701</v>
      </c>
      <c r="C23" s="64" t="s">
        <v>80</v>
      </c>
      <c r="D23" s="70">
        <v>-12533</v>
      </c>
      <c r="E23" s="70">
        <v>5675</v>
      </c>
      <c r="F23" s="70">
        <v>7488</v>
      </c>
      <c r="G23" s="74">
        <f>D23-F23+E23</f>
        <v>-14346</v>
      </c>
      <c r="I23" s="39"/>
    </row>
    <row r="24" spans="2:9" ht="13.5">
      <c r="B24" s="58">
        <v>3</v>
      </c>
      <c r="C24" s="63" t="s">
        <v>52</v>
      </c>
      <c r="D24" s="70"/>
      <c r="E24" s="70"/>
      <c r="F24" s="70"/>
      <c r="G24" s="74"/>
      <c r="I24" s="39" t="s">
        <v>75</v>
      </c>
    </row>
    <row r="25" spans="2:7" ht="13.5">
      <c r="B25" s="58">
        <v>37</v>
      </c>
      <c r="C25" s="63" t="s">
        <v>53</v>
      </c>
      <c r="D25" s="69">
        <f>D27</f>
        <v>-467758</v>
      </c>
      <c r="E25" s="69"/>
      <c r="F25" s="69">
        <f>F27</f>
        <v>0</v>
      </c>
      <c r="G25" s="73">
        <f>G27</f>
        <v>-467758</v>
      </c>
    </row>
    <row r="26" spans="2:9" ht="13.5">
      <c r="B26" s="59">
        <v>3701</v>
      </c>
      <c r="C26" s="64" t="s">
        <v>54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55</v>
      </c>
      <c r="D27" s="70">
        <v>-467758</v>
      </c>
      <c r="E27" s="70"/>
      <c r="F27" s="70"/>
      <c r="G27" s="74">
        <f>D27-F27+E27</f>
        <v>-467758</v>
      </c>
      <c r="I27" s="39"/>
    </row>
    <row r="28" spans="2:7" ht="13.5">
      <c r="B28" s="59">
        <v>3703</v>
      </c>
      <c r="C28" s="64" t="s">
        <v>56</v>
      </c>
      <c r="D28" s="70"/>
      <c r="E28" s="70"/>
      <c r="F28" s="70"/>
      <c r="G28" s="74"/>
    </row>
    <row r="29" spans="2:7" ht="13.5">
      <c r="B29" s="58">
        <v>38</v>
      </c>
      <c r="C29" s="63" t="s">
        <v>57</v>
      </c>
      <c r="D29" s="69">
        <f>D30</f>
        <v>-338474</v>
      </c>
      <c r="E29" s="69"/>
      <c r="F29" s="69"/>
      <c r="G29" s="73">
        <f>G30</f>
        <v>-338474</v>
      </c>
    </row>
    <row r="30" spans="2:7" ht="13.5">
      <c r="B30" s="61">
        <v>3801</v>
      </c>
      <c r="C30" s="66" t="s">
        <v>58</v>
      </c>
      <c r="D30" s="70">
        <v>-338474</v>
      </c>
      <c r="E30" s="70"/>
      <c r="F30" s="70"/>
      <c r="G30" s="74">
        <f>D30+E30-F30</f>
        <v>-338474</v>
      </c>
    </row>
    <row r="31" spans="2:7" ht="13.5">
      <c r="B31" s="59">
        <v>3803</v>
      </c>
      <c r="C31" s="64" t="s">
        <v>59</v>
      </c>
      <c r="D31" s="70"/>
      <c r="E31" s="70"/>
      <c r="F31" s="70"/>
      <c r="G31" s="74"/>
    </row>
    <row r="32" spans="2:9" ht="13.5">
      <c r="B32" s="58">
        <v>4</v>
      </c>
      <c r="C32" s="63" t="s">
        <v>60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61</v>
      </c>
      <c r="D33" s="69">
        <f>D34</f>
        <v>4641174</v>
      </c>
      <c r="E33" s="69">
        <f>E34</f>
        <v>590236</v>
      </c>
      <c r="F33" s="69">
        <f>F34</f>
        <v>1100</v>
      </c>
      <c r="G33" s="100">
        <f>D33+E33-F33</f>
        <v>5230310</v>
      </c>
      <c r="I33" s="19"/>
      <c r="J33" s="19"/>
    </row>
    <row r="34" spans="2:7" ht="13.5">
      <c r="B34" s="59">
        <v>4201</v>
      </c>
      <c r="C34" s="64" t="s">
        <v>62</v>
      </c>
      <c r="D34" s="70">
        <v>4641174</v>
      </c>
      <c r="E34" s="70">
        <v>590236</v>
      </c>
      <c r="F34" s="70">
        <v>1100</v>
      </c>
      <c r="G34" s="99">
        <f>D34+E34-F34</f>
        <v>5230310</v>
      </c>
    </row>
    <row r="35" spans="2:7" ht="13.5">
      <c r="B35" s="58">
        <v>47</v>
      </c>
      <c r="C35" s="63" t="s">
        <v>63</v>
      </c>
      <c r="D35" s="69">
        <f>D36+D37</f>
        <v>71411</v>
      </c>
      <c r="E35" s="69">
        <f>E36+E37</f>
        <v>9167</v>
      </c>
      <c r="F35" s="69">
        <f>F36+F37</f>
        <v>0</v>
      </c>
      <c r="G35" s="69">
        <f>G36+G37</f>
        <v>80578</v>
      </c>
    </row>
    <row r="36" spans="2:7" ht="13.5">
      <c r="B36" s="59">
        <v>4701</v>
      </c>
      <c r="C36" s="64" t="s">
        <v>82</v>
      </c>
      <c r="D36" s="70">
        <v>54444</v>
      </c>
      <c r="E36" s="70">
        <v>7488</v>
      </c>
      <c r="F36" s="70">
        <v>0</v>
      </c>
      <c r="G36" s="98">
        <f>D36+E36</f>
        <v>61932</v>
      </c>
    </row>
    <row r="37" spans="2:7" ht="13.5">
      <c r="B37" s="59">
        <v>4704</v>
      </c>
      <c r="C37" s="64" t="s">
        <v>76</v>
      </c>
      <c r="D37" s="70">
        <v>16967</v>
      </c>
      <c r="E37" s="70">
        <v>1679</v>
      </c>
      <c r="F37" s="70">
        <v>0</v>
      </c>
      <c r="G37" s="98">
        <f>D37+E37</f>
        <v>18646</v>
      </c>
    </row>
    <row r="38" spans="2:7" ht="13.5">
      <c r="B38" s="58">
        <v>5</v>
      </c>
      <c r="C38" s="63" t="s">
        <v>64</v>
      </c>
      <c r="D38" s="70"/>
      <c r="E38" s="70"/>
      <c r="F38" s="70"/>
      <c r="G38" s="74"/>
    </row>
    <row r="39" spans="2:7" ht="13.5">
      <c r="B39" s="58">
        <v>50</v>
      </c>
      <c r="C39" s="63" t="s">
        <v>65</v>
      </c>
      <c r="D39" s="69">
        <f>D40+D41</f>
        <v>-4354303</v>
      </c>
      <c r="E39" s="69"/>
      <c r="F39" s="69">
        <f>F40</f>
        <v>599009</v>
      </c>
      <c r="G39" s="73">
        <f>G40+G41</f>
        <v>-4953312</v>
      </c>
    </row>
    <row r="40" spans="2:9" ht="13.5">
      <c r="B40" s="59">
        <v>5005</v>
      </c>
      <c r="C40" s="64" t="s">
        <v>66</v>
      </c>
      <c r="D40" s="70">
        <v>-4354303</v>
      </c>
      <c r="E40" s="70"/>
      <c r="F40" s="70">
        <v>599009</v>
      </c>
      <c r="G40" s="74">
        <f>D40-F40</f>
        <v>-4953312</v>
      </c>
      <c r="I40" s="39"/>
    </row>
    <row r="41" spans="2:9" ht="13.5">
      <c r="B41" s="59">
        <v>5006</v>
      </c>
      <c r="C41" s="64" t="s">
        <v>67</v>
      </c>
      <c r="D41" s="70">
        <v>0</v>
      </c>
      <c r="E41" s="70"/>
      <c r="F41" s="70">
        <v>0</v>
      </c>
      <c r="G41" s="74">
        <f>D41-F41</f>
        <v>0</v>
      </c>
      <c r="I41" s="53"/>
    </row>
    <row r="42" spans="2:7" ht="13.5">
      <c r="B42" s="58">
        <v>57</v>
      </c>
      <c r="C42" s="63" t="s">
        <v>68</v>
      </c>
      <c r="D42" s="69">
        <f>D43</f>
        <v>-26888</v>
      </c>
      <c r="E42" s="70"/>
      <c r="F42" s="69">
        <f>F43</f>
        <v>2010</v>
      </c>
      <c r="G42" s="73">
        <f>G43</f>
        <v>-28898</v>
      </c>
    </row>
    <row r="43" spans="2:7" ht="13.5">
      <c r="B43" s="59">
        <v>5705</v>
      </c>
      <c r="C43" s="64" t="s">
        <v>69</v>
      </c>
      <c r="D43" s="70">
        <v>-26888</v>
      </c>
      <c r="E43" s="70"/>
      <c r="F43" s="70">
        <v>2010</v>
      </c>
      <c r="G43" s="74">
        <f>D43-F43</f>
        <v>-28898</v>
      </c>
    </row>
    <row r="44" spans="2:7" ht="13.5">
      <c r="B44" s="58">
        <v>6</v>
      </c>
      <c r="C44" s="63" t="s">
        <v>70</v>
      </c>
      <c r="D44" s="70"/>
      <c r="E44" s="70"/>
      <c r="F44" s="70"/>
      <c r="G44" s="74"/>
    </row>
    <row r="45" spans="2:7" ht="13.5">
      <c r="B45" s="58">
        <v>60</v>
      </c>
      <c r="C45" s="63" t="s">
        <v>71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72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59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73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75</v>
      </c>
    </row>
    <row r="52" spans="2:7" ht="12.75" customHeight="1">
      <c r="B52" s="22"/>
      <c r="C52" s="13" t="s">
        <v>17</v>
      </c>
      <c r="D52" s="168" t="s">
        <v>18</v>
      </c>
      <c r="E52" s="168"/>
      <c r="F52" s="168"/>
      <c r="G52" s="168"/>
    </row>
    <row r="53" spans="3:7" ht="12.75" customHeight="1">
      <c r="C53" s="14" t="s">
        <v>19</v>
      </c>
      <c r="D53" s="167" t="s">
        <v>20</v>
      </c>
      <c r="E53" s="167"/>
      <c r="F53" s="167"/>
      <c r="G53" s="167"/>
    </row>
    <row r="54" spans="3:7" ht="12.75" customHeight="1">
      <c r="C54" s="13" t="s">
        <v>138</v>
      </c>
      <c r="D54" s="168" t="s">
        <v>22</v>
      </c>
      <c r="E54" s="168"/>
      <c r="F54" s="168"/>
      <c r="G54" s="168"/>
    </row>
    <row r="55" spans="4:7" ht="12.75" customHeight="1">
      <c r="D55" s="168" t="s">
        <v>35</v>
      </c>
      <c r="E55" s="168"/>
      <c r="F55" s="168"/>
      <c r="G55" s="168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77</v>
      </c>
    </row>
    <row r="3" ht="12.75">
      <c r="B3" s="1"/>
    </row>
    <row r="4" spans="2:9" ht="12.75" customHeight="1">
      <c r="B4" s="166" t="s">
        <v>33</v>
      </c>
      <c r="C4" s="166"/>
      <c r="D4" s="166"/>
      <c r="E4" s="166"/>
      <c r="F4" s="166"/>
      <c r="G4" s="166"/>
      <c r="H4" s="166"/>
      <c r="I4" s="166"/>
    </row>
    <row r="5" spans="2:9" ht="12.75" customHeight="1">
      <c r="B5" s="166" t="s">
        <v>140</v>
      </c>
      <c r="C5" s="166"/>
      <c r="D5" s="166"/>
      <c r="E5" s="166"/>
      <c r="F5" s="166"/>
      <c r="G5" s="166"/>
      <c r="H5" s="166"/>
      <c r="I5" s="166"/>
    </row>
    <row r="6" ht="12.75">
      <c r="B6" s="9"/>
    </row>
    <row r="7" ht="13.5" thickBot="1">
      <c r="B7" s="1"/>
    </row>
    <row r="8" spans="2:9" ht="13.5" customHeight="1">
      <c r="B8" s="194" t="s">
        <v>0</v>
      </c>
      <c r="C8" s="195"/>
      <c r="D8" s="3" t="s">
        <v>1</v>
      </c>
      <c r="E8" s="4" t="s">
        <v>2</v>
      </c>
      <c r="F8" s="194" t="s">
        <v>3</v>
      </c>
      <c r="G8" s="195"/>
      <c r="H8" s="2" t="s">
        <v>1</v>
      </c>
      <c r="I8" s="3" t="s">
        <v>2</v>
      </c>
    </row>
    <row r="9" spans="1:10" s="50" customFormat="1" ht="18" customHeight="1" thickBot="1">
      <c r="A9"/>
      <c r="B9" s="196"/>
      <c r="C9" s="197"/>
      <c r="D9" s="5" t="s">
        <v>4</v>
      </c>
      <c r="E9" s="6" t="s">
        <v>4</v>
      </c>
      <c r="F9" s="196"/>
      <c r="G9" s="197"/>
      <c r="H9" s="5" t="s">
        <v>4</v>
      </c>
      <c r="I9" s="6" t="s">
        <v>4</v>
      </c>
      <c r="J9"/>
    </row>
    <row r="10" spans="1:10" s="50" customFormat="1" ht="18" customHeight="1">
      <c r="A10"/>
      <c r="B10" s="176" t="s">
        <v>5</v>
      </c>
      <c r="C10" s="177"/>
      <c r="D10" s="29">
        <v>52398</v>
      </c>
      <c r="E10" s="94">
        <v>21252</v>
      </c>
      <c r="F10" s="185" t="s">
        <v>6</v>
      </c>
      <c r="G10" s="186"/>
      <c r="H10" s="29">
        <v>25769</v>
      </c>
      <c r="I10" s="30">
        <v>99797</v>
      </c>
      <c r="J10"/>
    </row>
    <row r="11" spans="2:9" ht="13.5" customHeight="1">
      <c r="B11" s="178" t="s">
        <v>7</v>
      </c>
      <c r="C11" s="179"/>
      <c r="D11" s="31">
        <v>465271</v>
      </c>
      <c r="E11" s="95">
        <v>463445</v>
      </c>
      <c r="F11" s="183" t="s">
        <v>78</v>
      </c>
      <c r="G11" s="184"/>
      <c r="H11" s="101">
        <v>14346</v>
      </c>
      <c r="I11" s="32">
        <v>6629</v>
      </c>
    </row>
    <row r="12" spans="2:9" ht="13.5" customHeight="1">
      <c r="B12" s="178"/>
      <c r="C12" s="179"/>
      <c r="D12" s="31"/>
      <c r="E12" s="32"/>
      <c r="F12" s="187" t="s">
        <v>8</v>
      </c>
      <c r="G12" s="188"/>
      <c r="H12" s="34">
        <f>H10+H11</f>
        <v>40115</v>
      </c>
      <c r="I12" s="34">
        <f>I10+I11</f>
        <v>106426</v>
      </c>
    </row>
    <row r="13" spans="2:9" ht="13.5" customHeight="1">
      <c r="B13" s="178"/>
      <c r="C13" s="179"/>
      <c r="D13" s="31"/>
      <c r="E13" s="32"/>
      <c r="F13" s="187"/>
      <c r="G13" s="188"/>
      <c r="H13" s="31"/>
      <c r="I13" s="32"/>
    </row>
    <row r="14" spans="2:9" ht="13.5">
      <c r="B14" s="178"/>
      <c r="C14" s="179"/>
      <c r="D14" s="31"/>
      <c r="E14" s="32"/>
      <c r="F14" s="183"/>
      <c r="G14" s="184"/>
      <c r="H14" s="31"/>
      <c r="I14" s="32"/>
    </row>
    <row r="15" spans="2:9" ht="17.25" customHeight="1">
      <c r="B15" s="178"/>
      <c r="C15" s="179"/>
      <c r="D15" s="31"/>
      <c r="E15" s="32"/>
      <c r="F15" s="183" t="s">
        <v>9</v>
      </c>
      <c r="G15" s="184"/>
      <c r="H15" s="34">
        <f>H17</f>
        <v>467758</v>
      </c>
      <c r="I15" s="34">
        <f>I17</f>
        <v>17758</v>
      </c>
    </row>
    <row r="16" spans="2:9" ht="17.25" customHeight="1">
      <c r="B16" s="178"/>
      <c r="C16" s="179"/>
      <c r="D16" s="31"/>
      <c r="E16" s="32"/>
      <c r="F16" s="183" t="s">
        <v>10</v>
      </c>
      <c r="G16" s="184"/>
      <c r="H16" s="31"/>
      <c r="I16" s="32"/>
    </row>
    <row r="17" spans="2:9" ht="17.25" customHeight="1">
      <c r="B17" s="178"/>
      <c r="C17" s="179"/>
      <c r="D17" s="31"/>
      <c r="E17" s="32"/>
      <c r="F17" s="183" t="s">
        <v>11</v>
      </c>
      <c r="G17" s="184"/>
      <c r="H17" s="31">
        <v>467758</v>
      </c>
      <c r="I17" s="32">
        <v>17758</v>
      </c>
    </row>
    <row r="18" spans="2:9" ht="17.25" customHeight="1">
      <c r="B18" s="178"/>
      <c r="C18" s="179"/>
      <c r="D18" s="31"/>
      <c r="E18" s="32"/>
      <c r="F18" s="183" t="s">
        <v>12</v>
      </c>
      <c r="G18" s="184"/>
      <c r="H18" s="31"/>
      <c r="I18" s="32"/>
    </row>
    <row r="19" spans="2:9" ht="17.25" customHeight="1">
      <c r="B19" s="91"/>
      <c r="C19" s="92"/>
      <c r="D19" s="31"/>
      <c r="E19" s="32"/>
      <c r="F19" s="198" t="s">
        <v>74</v>
      </c>
      <c r="G19" s="199"/>
      <c r="H19" s="33">
        <f>H20+H21</f>
        <v>9796</v>
      </c>
      <c r="I19" s="34">
        <f>I20+I21</f>
        <v>360513</v>
      </c>
    </row>
    <row r="20" spans="2:9" ht="17.25" customHeight="1">
      <c r="B20" s="178"/>
      <c r="C20" s="179"/>
      <c r="D20" s="31"/>
      <c r="E20" s="32"/>
      <c r="F20" s="183" t="s">
        <v>13</v>
      </c>
      <c r="G20" s="184"/>
      <c r="H20" s="31">
        <v>338474</v>
      </c>
      <c r="I20" s="32">
        <v>51320</v>
      </c>
    </row>
    <row r="21" spans="2:9" ht="17.25" customHeight="1">
      <c r="B21" s="178"/>
      <c r="C21" s="179"/>
      <c r="D21" s="31"/>
      <c r="E21" s="32"/>
      <c r="F21" s="183" t="s">
        <v>14</v>
      </c>
      <c r="G21" s="184"/>
      <c r="H21" s="51">
        <v>-328678</v>
      </c>
      <c r="I21" s="51">
        <v>309193</v>
      </c>
    </row>
    <row r="22" spans="2:9" ht="17.25" customHeight="1" thickBot="1">
      <c r="B22" s="178"/>
      <c r="C22" s="179"/>
      <c r="D22" s="36"/>
      <c r="E22" s="36"/>
      <c r="F22" s="183" t="s">
        <v>16</v>
      </c>
      <c r="G22" s="184"/>
      <c r="H22" s="52">
        <f>H15+H19</f>
        <v>477554</v>
      </c>
      <c r="I22" s="52">
        <f>I15+I19</f>
        <v>378271</v>
      </c>
    </row>
    <row r="23" spans="2:9" ht="17.25" customHeight="1" thickBot="1">
      <c r="B23" s="200" t="s">
        <v>15</v>
      </c>
      <c r="C23" s="201"/>
      <c r="D23" s="37">
        <f>D10+D11</f>
        <v>517669</v>
      </c>
      <c r="E23" s="37">
        <f>E10+E11</f>
        <v>484697</v>
      </c>
      <c r="F23" s="187" t="s">
        <v>34</v>
      </c>
      <c r="G23" s="188"/>
      <c r="H23" s="38">
        <f>H12+H22</f>
        <v>517669</v>
      </c>
      <c r="I23" s="88">
        <f>I12+I22</f>
        <v>484697</v>
      </c>
    </row>
    <row r="24" spans="2:9" ht="17.25" customHeight="1" thickBot="1" thickTop="1">
      <c r="B24" s="192"/>
      <c r="C24" s="193"/>
      <c r="D24" s="10"/>
      <c r="E24" s="11"/>
      <c r="F24" s="181"/>
      <c r="G24" s="182"/>
      <c r="H24" s="7"/>
      <c r="I24" s="11"/>
    </row>
    <row r="25" spans="2:9" ht="17.25" customHeight="1">
      <c r="B25" s="8"/>
      <c r="C25" s="191"/>
      <c r="D25" s="191"/>
      <c r="E25" s="191"/>
      <c r="F25" s="191"/>
      <c r="G25" s="55"/>
      <c r="H25" s="55"/>
      <c r="I25" s="55"/>
    </row>
    <row r="26" spans="2:9" ht="17.25" customHeight="1">
      <c r="B26" s="8"/>
      <c r="C26" s="180"/>
      <c r="D26" s="180"/>
      <c r="E26" s="180"/>
      <c r="F26" s="180"/>
      <c r="G26" s="54"/>
      <c r="H26" s="54"/>
      <c r="I26" s="54"/>
    </row>
    <row r="27" spans="2:10" ht="17.25" customHeight="1">
      <c r="B27" s="8" t="s">
        <v>17</v>
      </c>
      <c r="G27" s="180" t="s">
        <v>18</v>
      </c>
      <c r="H27" s="180"/>
      <c r="I27" s="180"/>
      <c r="J27" s="180"/>
    </row>
    <row r="28" spans="2:10" ht="17.25" customHeight="1">
      <c r="B28" s="96" t="s">
        <v>19</v>
      </c>
      <c r="G28" s="189" t="s">
        <v>20</v>
      </c>
      <c r="H28" s="189"/>
      <c r="I28" s="189"/>
      <c r="J28" s="189"/>
    </row>
    <row r="29" spans="2:10" ht="17.25" customHeight="1">
      <c r="B29" s="13" t="s">
        <v>138</v>
      </c>
      <c r="G29" s="190" t="s">
        <v>22</v>
      </c>
      <c r="H29" s="190"/>
      <c r="I29" s="190"/>
      <c r="J29" s="190"/>
    </row>
    <row r="30" spans="2:10" ht="13.5">
      <c r="B30" s="97"/>
      <c r="G30" s="190" t="s">
        <v>35</v>
      </c>
      <c r="H30" s="190"/>
      <c r="I30" s="190"/>
      <c r="J30" s="190"/>
    </row>
    <row r="31" spans="2:9" ht="12.75">
      <c r="B31" s="8"/>
      <c r="C31" s="180"/>
      <c r="D31" s="180"/>
      <c r="E31" s="180"/>
      <c r="F31" s="180"/>
      <c r="G31" s="54"/>
      <c r="H31" s="54"/>
      <c r="I31" s="54"/>
    </row>
    <row r="32" spans="2:9" ht="12.75">
      <c r="B32" s="8"/>
      <c r="C32" s="180"/>
      <c r="D32" s="180"/>
      <c r="E32" s="180"/>
      <c r="F32" s="180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6:C16"/>
    <mergeCell ref="F17:G17"/>
    <mergeCell ref="B18:C18"/>
    <mergeCell ref="B24:C24"/>
    <mergeCell ref="F21:G21"/>
    <mergeCell ref="B22:C22"/>
    <mergeCell ref="B17:C17"/>
    <mergeCell ref="G28:J28"/>
    <mergeCell ref="G29:J29"/>
    <mergeCell ref="G30:J30"/>
    <mergeCell ref="C25:F25"/>
    <mergeCell ref="C26:F26"/>
    <mergeCell ref="B21:C21"/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4">
      <selection activeCell="E19" sqref="E1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3" ht="12.75">
      <c r="C3" s="15"/>
    </row>
    <row r="4" spans="3:5" ht="13.5" customHeight="1">
      <c r="C4" s="165" t="s">
        <v>33</v>
      </c>
      <c r="D4" s="165"/>
      <c r="E4" s="165"/>
    </row>
    <row r="5" spans="3:5" ht="13.5" customHeight="1">
      <c r="C5" s="166" t="s">
        <v>141</v>
      </c>
      <c r="D5" s="166"/>
      <c r="E5" s="166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23</v>
      </c>
      <c r="D9" s="21" t="s">
        <v>1</v>
      </c>
      <c r="E9" s="20" t="s">
        <v>24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25</v>
      </c>
      <c r="D12" s="43">
        <v>4953312</v>
      </c>
      <c r="E12" s="32">
        <v>4708357</v>
      </c>
    </row>
    <row r="13" spans="3:5" ht="24.75" customHeight="1" thickBot="1">
      <c r="C13" s="47" t="s">
        <v>26</v>
      </c>
      <c r="D13" s="44">
        <v>0</v>
      </c>
      <c r="E13" s="32">
        <v>0</v>
      </c>
    </row>
    <row r="14" spans="3:5" ht="14.25" thickTop="1">
      <c r="C14" s="48" t="s">
        <v>27</v>
      </c>
      <c r="D14" s="45">
        <f>D12+D13</f>
        <v>4953312</v>
      </c>
      <c r="E14" s="85">
        <f>E12+E13</f>
        <v>4708357</v>
      </c>
    </row>
    <row r="15" spans="3:5" ht="13.5">
      <c r="C15" s="47" t="s">
        <v>28</v>
      </c>
      <c r="D15" s="43">
        <v>-5230310</v>
      </c>
      <c r="E15" s="32">
        <v>-4323352</v>
      </c>
    </row>
    <row r="16" spans="3:5" ht="18" customHeight="1" thickBot="1">
      <c r="C16" s="47" t="s">
        <v>81</v>
      </c>
      <c r="D16" s="36">
        <v>-61932</v>
      </c>
      <c r="E16" s="36">
        <v>-58854</v>
      </c>
    </row>
    <row r="17" spans="3:5" ht="16.5" customHeight="1">
      <c r="C17" s="48" t="s">
        <v>29</v>
      </c>
      <c r="D17" s="34">
        <f>D14+D15+D16</f>
        <v>-338930</v>
      </c>
      <c r="E17" s="34">
        <f>E14+E15+E16</f>
        <v>326151</v>
      </c>
    </row>
    <row r="18" spans="3:5" ht="17.25" customHeight="1" thickBot="1">
      <c r="C18" s="47" t="s">
        <v>30</v>
      </c>
      <c r="D18" s="36">
        <v>10252</v>
      </c>
      <c r="E18" s="32">
        <v>-16958</v>
      </c>
    </row>
    <row r="19" spans="1:7" ht="16.5" customHeight="1" thickBot="1">
      <c r="A19" s="40"/>
      <c r="C19" s="48" t="s">
        <v>31</v>
      </c>
      <c r="D19" s="86">
        <f>D17+D18</f>
        <v>-328678</v>
      </c>
      <c r="E19" s="86">
        <f>E17+E18</f>
        <v>309193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32</v>
      </c>
      <c r="D21" s="37">
        <f>D19</f>
        <v>-328678</v>
      </c>
      <c r="E21" s="37">
        <f>E19</f>
        <v>309193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80" t="s">
        <v>18</v>
      </c>
      <c r="E29" s="180"/>
      <c r="F29" s="180"/>
      <c r="G29" s="180"/>
    </row>
    <row r="30" spans="3:7" ht="12.75" customHeight="1">
      <c r="C30" s="14" t="s">
        <v>19</v>
      </c>
      <c r="D30" s="189" t="s">
        <v>20</v>
      </c>
      <c r="E30" s="189"/>
      <c r="F30" s="189"/>
      <c r="G30" s="189"/>
    </row>
    <row r="31" spans="3:7" ht="18" customHeight="1">
      <c r="C31" s="13" t="s">
        <v>138</v>
      </c>
      <c r="D31" s="190" t="s">
        <v>22</v>
      </c>
      <c r="E31" s="190"/>
      <c r="F31" s="190"/>
      <c r="G31" s="190"/>
    </row>
    <row r="32" spans="4:7" ht="17.25" customHeight="1">
      <c r="D32" s="190" t="s">
        <v>35</v>
      </c>
      <c r="E32" s="190"/>
      <c r="F32" s="190"/>
      <c r="G32" s="190"/>
    </row>
    <row r="33" ht="18.75" customHeight="1"/>
    <row r="34" ht="12.75" customHeight="1"/>
    <row r="35" ht="13.5" customHeight="1"/>
    <row r="36" spans="3:7" ht="12.75" customHeight="1">
      <c r="C36" s="13"/>
      <c r="D36" s="190"/>
      <c r="E36" s="190"/>
      <c r="F36" s="190"/>
      <c r="G36" s="190"/>
    </row>
    <row r="37" spans="3:7" ht="12.75">
      <c r="C37" s="14"/>
      <c r="D37" s="189"/>
      <c r="E37" s="189"/>
      <c r="F37" s="189"/>
      <c r="G37" s="189"/>
    </row>
    <row r="38" spans="3:7" ht="13.5">
      <c r="C38" s="13"/>
      <c r="D38" s="190"/>
      <c r="E38" s="190"/>
      <c r="F38" s="190"/>
      <c r="G38" s="190"/>
    </row>
    <row r="39" spans="4:7" ht="13.5">
      <c r="D39" s="190"/>
      <c r="E39" s="190"/>
      <c r="F39" s="190"/>
      <c r="G39" s="190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7">
      <selection activeCell="I35" sqref="I35"/>
    </sheetView>
  </sheetViews>
  <sheetFormatPr defaultColWidth="11.421875" defaultRowHeight="12.75"/>
  <cols>
    <col min="2" max="2" width="36.140625" style="0" customWidth="1"/>
    <col min="4" max="4" width="12.140625" style="0" customWidth="1"/>
    <col min="5" max="5" width="13.140625" style="0" customWidth="1"/>
    <col min="6" max="6" width="24.00390625" style="0" customWidth="1"/>
    <col min="7" max="7" width="12.57421875" style="0" customWidth="1"/>
    <col min="8" max="8" width="13.57421875" style="0" customWidth="1"/>
    <col min="9" max="9" width="11.8515625" style="0" bestFit="1" customWidth="1"/>
  </cols>
  <sheetData>
    <row r="2" spans="2:9" ht="13.5">
      <c r="B2" s="213" t="s">
        <v>83</v>
      </c>
      <c r="C2" s="213"/>
      <c r="D2" s="213"/>
      <c r="E2" s="213"/>
      <c r="F2" s="213"/>
      <c r="G2" s="213"/>
      <c r="H2" s="213"/>
      <c r="I2" s="213"/>
    </row>
    <row r="3" spans="2:9" ht="13.5">
      <c r="B3" s="104"/>
      <c r="C3" s="104"/>
      <c r="D3" s="104"/>
      <c r="E3" s="104"/>
      <c r="F3" s="104"/>
      <c r="G3" s="104"/>
      <c r="H3" s="104"/>
      <c r="I3" s="104"/>
    </row>
    <row r="4" spans="2:9" ht="12.75">
      <c r="B4" s="166" t="s">
        <v>33</v>
      </c>
      <c r="C4" s="166"/>
      <c r="D4" s="166"/>
      <c r="E4" s="166"/>
      <c r="F4" s="166"/>
      <c r="G4" s="166"/>
      <c r="H4" s="166"/>
      <c r="I4" s="166"/>
    </row>
    <row r="5" spans="2:9" ht="12.75">
      <c r="B5" s="166" t="s">
        <v>135</v>
      </c>
      <c r="C5" s="166"/>
      <c r="D5" s="166"/>
      <c r="E5" s="166"/>
      <c r="F5" s="166"/>
      <c r="G5" s="166"/>
      <c r="H5" s="166"/>
      <c r="I5" s="166"/>
    </row>
    <row r="6" ht="12.75">
      <c r="B6" s="1"/>
    </row>
    <row r="7" ht="13.5" thickBot="1">
      <c r="B7" s="1"/>
    </row>
    <row r="8" spans="2:9" ht="13.5">
      <c r="B8" s="214" t="s">
        <v>0</v>
      </c>
      <c r="C8" s="215"/>
      <c r="D8" s="3" t="s">
        <v>1</v>
      </c>
      <c r="E8" s="4" t="s">
        <v>2</v>
      </c>
      <c r="F8" s="214" t="s">
        <v>3</v>
      </c>
      <c r="G8" s="215"/>
      <c r="H8" s="2" t="s">
        <v>1</v>
      </c>
      <c r="I8" s="3" t="s">
        <v>2</v>
      </c>
    </row>
    <row r="9" spans="2:9" ht="14.25" thickBot="1">
      <c r="B9" s="216"/>
      <c r="C9" s="217"/>
      <c r="D9" s="5" t="s">
        <v>4</v>
      </c>
      <c r="E9" s="6" t="s">
        <v>4</v>
      </c>
      <c r="F9" s="216"/>
      <c r="G9" s="217"/>
      <c r="H9" s="5" t="s">
        <v>4</v>
      </c>
      <c r="I9" s="6" t="s">
        <v>4</v>
      </c>
    </row>
    <row r="10" spans="2:9" ht="13.5">
      <c r="B10" s="218" t="s">
        <v>5</v>
      </c>
      <c r="C10" s="219"/>
      <c r="D10" s="12">
        <v>778</v>
      </c>
      <c r="E10" s="42">
        <v>928</v>
      </c>
      <c r="F10" s="218"/>
      <c r="G10" s="220"/>
      <c r="H10" s="12"/>
      <c r="I10" s="105"/>
    </row>
    <row r="11" spans="2:9" ht="13.5">
      <c r="B11" s="207"/>
      <c r="C11" s="208"/>
      <c r="D11" s="106"/>
      <c r="E11" s="107"/>
      <c r="F11" s="207" t="s">
        <v>84</v>
      </c>
      <c r="G11" s="209"/>
      <c r="H11" s="106">
        <v>3292</v>
      </c>
      <c r="I11" s="106">
        <v>3248</v>
      </c>
    </row>
    <row r="12" spans="2:9" ht="13.5">
      <c r="B12" s="207" t="s">
        <v>85</v>
      </c>
      <c r="C12" s="208"/>
      <c r="D12" s="106">
        <v>0</v>
      </c>
      <c r="E12" s="106">
        <v>0</v>
      </c>
      <c r="F12" s="207"/>
      <c r="G12" s="209"/>
      <c r="H12" s="106"/>
      <c r="I12" s="106"/>
    </row>
    <row r="13" spans="2:9" ht="13.5">
      <c r="B13" s="108"/>
      <c r="C13" s="109"/>
      <c r="D13" s="106"/>
      <c r="E13" s="110"/>
      <c r="F13" s="207" t="s">
        <v>128</v>
      </c>
      <c r="G13" s="209"/>
      <c r="H13" s="106">
        <v>0</v>
      </c>
      <c r="I13" s="106">
        <v>0</v>
      </c>
    </row>
    <row r="14" spans="2:9" ht="13.5">
      <c r="B14" s="108"/>
      <c r="C14" s="109"/>
      <c r="D14" s="106"/>
      <c r="E14" s="110"/>
      <c r="F14" s="207"/>
      <c r="G14" s="209"/>
      <c r="H14" s="106"/>
      <c r="I14" s="106"/>
    </row>
    <row r="15" spans="2:9" ht="13.5">
      <c r="B15" s="108"/>
      <c r="C15" s="109"/>
      <c r="D15" s="106"/>
      <c r="E15" s="110"/>
      <c r="F15" s="207"/>
      <c r="G15" s="209"/>
      <c r="H15" s="106"/>
      <c r="I15" s="110"/>
    </row>
    <row r="16" spans="2:9" ht="13.5">
      <c r="B16" s="207" t="s">
        <v>86</v>
      </c>
      <c r="C16" s="208"/>
      <c r="D16" s="106">
        <v>48182</v>
      </c>
      <c r="E16" s="111">
        <v>49446</v>
      </c>
      <c r="F16" s="207"/>
      <c r="G16" s="209"/>
      <c r="H16" s="106"/>
      <c r="I16" s="112"/>
    </row>
    <row r="17" spans="2:9" ht="14.25" thickBot="1">
      <c r="B17" s="207" t="s">
        <v>87</v>
      </c>
      <c r="C17" s="208"/>
      <c r="D17" s="106">
        <v>6139</v>
      </c>
      <c r="E17" s="111">
        <v>5000</v>
      </c>
      <c r="F17" s="207"/>
      <c r="G17" s="209"/>
      <c r="H17" s="106"/>
      <c r="I17" s="112"/>
    </row>
    <row r="18" spans="2:9" ht="13.5">
      <c r="B18" s="207"/>
      <c r="C18" s="208"/>
      <c r="D18" s="106"/>
      <c r="E18" s="107"/>
      <c r="F18" s="204" t="s">
        <v>8</v>
      </c>
      <c r="G18" s="205"/>
      <c r="H18" s="113">
        <f>H11+H13</f>
        <v>3292</v>
      </c>
      <c r="I18" s="113">
        <f>I11+I13</f>
        <v>3248</v>
      </c>
    </row>
    <row r="19" spans="2:9" ht="13.5">
      <c r="B19" s="207"/>
      <c r="C19" s="208"/>
      <c r="D19" s="106"/>
      <c r="E19" s="107"/>
      <c r="F19" s="207"/>
      <c r="G19" s="208"/>
      <c r="H19" s="106"/>
      <c r="I19" s="107"/>
    </row>
    <row r="20" spans="2:9" ht="13.5">
      <c r="B20" s="207"/>
      <c r="C20" s="208"/>
      <c r="D20" s="106"/>
      <c r="E20" s="107"/>
      <c r="F20" s="207"/>
      <c r="G20" s="208"/>
      <c r="H20" s="106"/>
      <c r="I20" s="107"/>
    </row>
    <row r="21" spans="2:9" ht="13.5">
      <c r="B21" s="108"/>
      <c r="C21" s="109"/>
      <c r="D21" s="106"/>
      <c r="E21" s="110"/>
      <c r="F21" s="210" t="s">
        <v>9</v>
      </c>
      <c r="G21" s="211"/>
      <c r="H21" s="106">
        <f>H22</f>
        <v>17758</v>
      </c>
      <c r="I21" s="111">
        <v>17758</v>
      </c>
    </row>
    <row r="22" spans="2:9" ht="13.5">
      <c r="B22" s="108"/>
      <c r="C22" s="109"/>
      <c r="D22" s="114"/>
      <c r="E22" s="110"/>
      <c r="F22" s="210" t="s">
        <v>88</v>
      </c>
      <c r="G22" s="211"/>
      <c r="H22" s="106">
        <v>17758</v>
      </c>
      <c r="I22" s="111">
        <v>17758</v>
      </c>
    </row>
    <row r="23" spans="2:9" ht="13.5">
      <c r="B23" s="108"/>
      <c r="C23" s="109"/>
      <c r="D23" s="115"/>
      <c r="E23" s="110"/>
      <c r="F23" s="210"/>
      <c r="G23" s="211"/>
      <c r="H23" s="106"/>
      <c r="I23" s="109"/>
    </row>
    <row r="24" spans="2:9" ht="13.5">
      <c r="B24" s="108"/>
      <c r="C24" s="109"/>
      <c r="D24" s="106"/>
      <c r="E24" s="110"/>
      <c r="F24" s="210"/>
      <c r="G24" s="211"/>
      <c r="H24" s="106"/>
      <c r="I24" s="109"/>
    </row>
    <row r="25" spans="2:9" ht="13.5">
      <c r="B25" s="108"/>
      <c r="C25" s="109"/>
      <c r="D25" s="106"/>
      <c r="E25" s="110"/>
      <c r="F25" s="210" t="s">
        <v>89</v>
      </c>
      <c r="G25" s="211"/>
      <c r="H25" s="106">
        <f>H26+H27+H28</f>
        <v>34049</v>
      </c>
      <c r="I25" s="106">
        <f>I26+I27+I28</f>
        <v>34368</v>
      </c>
    </row>
    <row r="26" spans="2:9" ht="13.5">
      <c r="B26" s="116"/>
      <c r="C26" s="117"/>
      <c r="D26" s="106"/>
      <c r="E26" s="212"/>
      <c r="F26" s="210" t="s">
        <v>90</v>
      </c>
      <c r="G26" s="211"/>
      <c r="H26" s="106">
        <v>73170</v>
      </c>
      <c r="I26" s="106">
        <v>67528</v>
      </c>
    </row>
    <row r="27" spans="2:9" ht="13.5">
      <c r="B27" s="116"/>
      <c r="C27" s="117"/>
      <c r="D27" s="106"/>
      <c r="E27" s="212"/>
      <c r="F27" s="210" t="s">
        <v>91</v>
      </c>
      <c r="G27" s="211"/>
      <c r="H27" s="106">
        <v>-46379</v>
      </c>
      <c r="I27" s="106">
        <v>-46379</v>
      </c>
    </row>
    <row r="28" spans="2:9" ht="13.5">
      <c r="B28" s="207"/>
      <c r="C28" s="208"/>
      <c r="D28" s="106"/>
      <c r="E28" s="107"/>
      <c r="F28" s="210" t="s">
        <v>14</v>
      </c>
      <c r="G28" s="211"/>
      <c r="H28" s="106">
        <v>7258</v>
      </c>
      <c r="I28" s="106">
        <v>13219</v>
      </c>
    </row>
    <row r="29" spans="2:9" ht="14.25" thickBot="1">
      <c r="B29" s="108"/>
      <c r="C29" s="109"/>
      <c r="D29" s="106"/>
      <c r="E29" s="110"/>
      <c r="F29" s="204"/>
      <c r="G29" s="205"/>
      <c r="H29" s="118"/>
      <c r="I29" s="119"/>
    </row>
    <row r="30" spans="2:9" ht="13.5">
      <c r="B30" s="108"/>
      <c r="C30" s="109"/>
      <c r="D30" s="106"/>
      <c r="E30" s="110"/>
      <c r="F30" s="204" t="s">
        <v>16</v>
      </c>
      <c r="G30" s="206"/>
      <c r="H30" s="114">
        <f>H21+H25</f>
        <v>51807</v>
      </c>
      <c r="I30" s="114">
        <f>I21+I25</f>
        <v>52126</v>
      </c>
    </row>
    <row r="31" spans="2:9" ht="14.25" thickBot="1">
      <c r="B31" s="207"/>
      <c r="C31" s="208"/>
      <c r="D31" s="118"/>
      <c r="E31" s="102"/>
      <c r="F31" s="207"/>
      <c r="G31" s="209"/>
      <c r="H31" s="118"/>
      <c r="I31" s="120"/>
    </row>
    <row r="32" spans="2:9" ht="14.25" thickBot="1">
      <c r="B32" s="204" t="s">
        <v>15</v>
      </c>
      <c r="C32" s="205"/>
      <c r="D32" s="121">
        <f>D10+D12+D16+D17</f>
        <v>55099</v>
      </c>
      <c r="E32" s="121">
        <f>E10+E12+E16+E17</f>
        <v>55374</v>
      </c>
      <c r="F32" s="204" t="s">
        <v>34</v>
      </c>
      <c r="G32" s="206"/>
      <c r="H32" s="121">
        <f>+H18+H30</f>
        <v>55099</v>
      </c>
      <c r="I32" s="121">
        <f>+I18+I30</f>
        <v>55374</v>
      </c>
    </row>
    <row r="33" spans="2:9" ht="14.25" thickTop="1">
      <c r="B33" s="207"/>
      <c r="C33" s="208"/>
      <c r="D33" s="106"/>
      <c r="E33" s="107"/>
      <c r="F33" s="207"/>
      <c r="G33" s="209"/>
      <c r="H33" s="122"/>
      <c r="I33" s="112"/>
    </row>
    <row r="34" spans="2:9" ht="13.5">
      <c r="B34" s="207" t="s">
        <v>92</v>
      </c>
      <c r="C34" s="208"/>
      <c r="D34" s="106">
        <v>267280</v>
      </c>
      <c r="E34" s="106">
        <v>416507</v>
      </c>
      <c r="F34" s="207" t="s">
        <v>93</v>
      </c>
      <c r="G34" s="209"/>
      <c r="H34" s="106">
        <v>267280</v>
      </c>
      <c r="I34" s="106">
        <v>416507</v>
      </c>
    </row>
    <row r="35" spans="2:9" ht="14.25" thickBot="1">
      <c r="B35" s="181"/>
      <c r="C35" s="202"/>
      <c r="D35" s="118"/>
      <c r="E35" s="123"/>
      <c r="F35" s="181"/>
      <c r="G35" s="182"/>
      <c r="H35" s="124"/>
      <c r="I35" s="125"/>
    </row>
    <row r="36" spans="2:9" ht="12.75">
      <c r="B36" s="8"/>
      <c r="C36" s="191"/>
      <c r="D36" s="203"/>
      <c r="E36" s="191"/>
      <c r="F36" s="191"/>
      <c r="G36" s="55"/>
      <c r="H36" s="55"/>
      <c r="I36" s="55"/>
    </row>
  </sheetData>
  <sheetProtection/>
  <mergeCells count="47">
    <mergeCell ref="B2:I2"/>
    <mergeCell ref="B4:I4"/>
    <mergeCell ref="B5:I5"/>
    <mergeCell ref="B8:C9"/>
    <mergeCell ref="F8:G9"/>
    <mergeCell ref="B10:C10"/>
    <mergeCell ref="F10:G10"/>
    <mergeCell ref="B11:C11"/>
    <mergeCell ref="F11:G11"/>
    <mergeCell ref="B12:C12"/>
    <mergeCell ref="F12:G12"/>
    <mergeCell ref="F13:G13"/>
    <mergeCell ref="F14:G14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F21:G21"/>
    <mergeCell ref="F22:G22"/>
    <mergeCell ref="F23:G23"/>
    <mergeCell ref="F24:G24"/>
    <mergeCell ref="F25:G25"/>
    <mergeCell ref="E26:E27"/>
    <mergeCell ref="F26:G26"/>
    <mergeCell ref="F27:G27"/>
    <mergeCell ref="B28:C28"/>
    <mergeCell ref="F28:G28"/>
    <mergeCell ref="F29:G29"/>
    <mergeCell ref="F30:G30"/>
    <mergeCell ref="B31:C31"/>
    <mergeCell ref="F31:G31"/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D15" sqref="D15"/>
    </sheetView>
  </sheetViews>
  <sheetFormatPr defaultColWidth="11.421875" defaultRowHeight="12.75"/>
  <cols>
    <col min="2" max="2" width="38.28125" style="0" customWidth="1"/>
    <col min="3" max="3" width="15.8515625" style="0" customWidth="1"/>
    <col min="4" max="4" width="14.7109375" style="0" customWidth="1"/>
  </cols>
  <sheetData>
    <row r="2" spans="2:4" ht="13.5">
      <c r="B2" s="213" t="s">
        <v>94</v>
      </c>
      <c r="C2" s="213"/>
      <c r="D2" s="213"/>
    </row>
    <row r="3" ht="12.75">
      <c r="B3" s="15"/>
    </row>
    <row r="4" spans="2:4" ht="12.75">
      <c r="B4" s="221" t="s">
        <v>95</v>
      </c>
      <c r="C4" s="221"/>
      <c r="D4" s="221"/>
    </row>
    <row r="5" spans="2:4" ht="12.75">
      <c r="B5" s="166" t="s">
        <v>137</v>
      </c>
      <c r="C5" s="166"/>
      <c r="D5" s="166"/>
    </row>
    <row r="6" spans="2:4" ht="12.75">
      <c r="B6" s="222"/>
      <c r="C6" s="222"/>
      <c r="D6" s="222"/>
    </row>
    <row r="7" ht="12.75">
      <c r="B7" s="16"/>
    </row>
    <row r="8" ht="13.5" thickBot="1">
      <c r="B8" s="16"/>
    </row>
    <row r="9" spans="2:4" ht="13.5">
      <c r="B9" s="20" t="s">
        <v>23</v>
      </c>
      <c r="C9" s="21" t="s">
        <v>1</v>
      </c>
      <c r="D9" s="21" t="s">
        <v>24</v>
      </c>
    </row>
    <row r="10" spans="2:4" ht="13.5" customHeight="1" thickBot="1">
      <c r="B10" s="17"/>
      <c r="C10" s="103" t="s">
        <v>4</v>
      </c>
      <c r="D10" s="103" t="s">
        <v>4</v>
      </c>
    </row>
    <row r="11" spans="2:4" ht="13.5" customHeight="1">
      <c r="B11" s="126"/>
      <c r="C11" s="12"/>
      <c r="D11" s="107"/>
    </row>
    <row r="12" spans="2:4" ht="13.5" customHeight="1">
      <c r="B12" s="127" t="s">
        <v>96</v>
      </c>
      <c r="C12" s="106">
        <v>1251538</v>
      </c>
      <c r="D12" s="106">
        <v>1177089</v>
      </c>
    </row>
    <row r="13" spans="2:4" ht="13.5" customHeight="1">
      <c r="B13" s="127"/>
      <c r="C13" s="128"/>
      <c r="D13" s="107"/>
    </row>
    <row r="14" spans="2:4" ht="13.5" customHeight="1">
      <c r="B14" s="127" t="s">
        <v>97</v>
      </c>
      <c r="C14" s="106">
        <v>-1244280</v>
      </c>
      <c r="D14" s="106">
        <v>-1163870</v>
      </c>
    </row>
    <row r="15" spans="2:4" ht="13.5" customHeight="1">
      <c r="B15" s="126"/>
      <c r="C15" s="106"/>
      <c r="D15" s="107"/>
    </row>
    <row r="16" spans="2:4" ht="13.5" customHeight="1">
      <c r="B16" s="126" t="s">
        <v>98</v>
      </c>
      <c r="C16" s="114">
        <f>C12+C14</f>
        <v>7258</v>
      </c>
      <c r="D16" s="114">
        <f>D12+D14</f>
        <v>13219</v>
      </c>
    </row>
    <row r="17" spans="2:4" ht="13.5" customHeight="1">
      <c r="B17" s="127"/>
      <c r="C17" s="106"/>
      <c r="D17" s="107"/>
    </row>
    <row r="18" spans="2:4" ht="13.5" customHeight="1">
      <c r="B18" s="127"/>
      <c r="C18" s="106"/>
      <c r="D18" s="107"/>
    </row>
    <row r="19" spans="2:4" ht="13.5" customHeight="1" thickBot="1">
      <c r="B19" s="127"/>
      <c r="C19" s="118"/>
      <c r="D19" s="107"/>
    </row>
    <row r="20" spans="2:4" ht="16.5" customHeight="1" thickBot="1">
      <c r="B20" s="126" t="s">
        <v>99</v>
      </c>
      <c r="C20" s="121">
        <f>C16</f>
        <v>7258</v>
      </c>
      <c r="D20" s="129">
        <f>D16</f>
        <v>13219</v>
      </c>
    </row>
    <row r="21" spans="2:4" ht="14.25" thickTop="1">
      <c r="B21" s="127"/>
      <c r="C21" s="106"/>
      <c r="D21" s="107"/>
    </row>
    <row r="22" spans="2:4" ht="14.25" thickBot="1">
      <c r="B22" s="120"/>
      <c r="C22" s="118"/>
      <c r="D22" s="123"/>
    </row>
    <row r="23" ht="12.75">
      <c r="B23" s="15"/>
    </row>
  </sheetData>
  <sheetProtection/>
  <mergeCells count="4">
    <mergeCell ref="B2:D2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1">
      <selection activeCell="B59" sqref="B59"/>
    </sheetView>
  </sheetViews>
  <sheetFormatPr defaultColWidth="11.421875" defaultRowHeight="12.75"/>
  <cols>
    <col min="2" max="2" width="49.7109375" style="0" customWidth="1"/>
    <col min="3" max="3" width="13.8515625" style="0" customWidth="1"/>
    <col min="4" max="4" width="14.00390625" style="0" customWidth="1"/>
    <col min="5" max="5" width="13.28125" style="0" customWidth="1"/>
    <col min="6" max="6" width="14.140625" style="0" customWidth="1"/>
  </cols>
  <sheetData>
    <row r="1" ht="16.5">
      <c r="A1" s="23"/>
    </row>
    <row r="2" spans="1:6" ht="16.5">
      <c r="A2" s="223" t="s">
        <v>33</v>
      </c>
      <c r="B2" s="223"/>
      <c r="C2" s="223"/>
      <c r="D2" s="223"/>
      <c r="E2" s="223"/>
      <c r="F2" s="223"/>
    </row>
    <row r="3" spans="1:6" ht="16.5">
      <c r="A3" s="223" t="s">
        <v>37</v>
      </c>
      <c r="B3" s="223"/>
      <c r="C3" s="223"/>
      <c r="D3" s="223"/>
      <c r="E3" s="223"/>
      <c r="F3" s="223"/>
    </row>
    <row r="4" spans="1:6" ht="13.5">
      <c r="A4" s="165" t="s">
        <v>136</v>
      </c>
      <c r="B4" s="165"/>
      <c r="C4" s="165"/>
      <c r="D4" s="165"/>
      <c r="E4" s="165"/>
      <c r="F4" s="165"/>
    </row>
    <row r="5" spans="1:6" ht="16.5">
      <c r="A5" s="23"/>
      <c r="F5" s="130"/>
    </row>
    <row r="6" ht="17.25" thickBot="1">
      <c r="A6" s="25"/>
    </row>
    <row r="7" spans="1:6" ht="14.25" thickBot="1">
      <c r="A7" s="131"/>
      <c r="B7" s="224" t="s">
        <v>23</v>
      </c>
      <c r="C7" s="132" t="s">
        <v>38</v>
      </c>
      <c r="D7" s="226" t="s">
        <v>39</v>
      </c>
      <c r="E7" s="227"/>
      <c r="F7" s="133" t="s">
        <v>40</v>
      </c>
    </row>
    <row r="8" spans="1:6" ht="14.25" thickBot="1">
      <c r="A8" s="134"/>
      <c r="B8" s="225"/>
      <c r="C8" s="135" t="s">
        <v>4</v>
      </c>
      <c r="D8" s="136" t="s">
        <v>41</v>
      </c>
      <c r="E8" s="136" t="s">
        <v>42</v>
      </c>
      <c r="F8" s="137" t="s">
        <v>4</v>
      </c>
    </row>
    <row r="9" spans="1:6" ht="13.5">
      <c r="A9" s="138">
        <v>1</v>
      </c>
      <c r="B9" s="139" t="s">
        <v>0</v>
      </c>
      <c r="C9" s="140"/>
      <c r="D9" s="140"/>
      <c r="E9" s="140"/>
      <c r="F9" s="141"/>
    </row>
    <row r="10" spans="1:6" ht="13.5">
      <c r="A10" s="142">
        <v>10</v>
      </c>
      <c r="B10" s="143" t="s">
        <v>43</v>
      </c>
      <c r="C10" s="144">
        <f>C11+C12</f>
        <v>462</v>
      </c>
      <c r="D10" s="144">
        <f>D11+D12</f>
        <v>2225829</v>
      </c>
      <c r="E10" s="144">
        <f>E11+E12</f>
        <v>2225513</v>
      </c>
      <c r="F10" s="145">
        <f aca="true" t="shared" si="0" ref="F10:F17">+C10+D10-E10</f>
        <v>778</v>
      </c>
    </row>
    <row r="11" spans="1:6" ht="13.5">
      <c r="A11" s="146">
        <v>1001</v>
      </c>
      <c r="B11" s="147" t="s">
        <v>44</v>
      </c>
      <c r="C11" s="148">
        <v>256</v>
      </c>
      <c r="D11" s="148">
        <v>2018966</v>
      </c>
      <c r="E11" s="148">
        <v>2018505</v>
      </c>
      <c r="F11" s="149">
        <f t="shared" si="0"/>
        <v>717</v>
      </c>
    </row>
    <row r="12" spans="1:6" ht="13.5">
      <c r="A12" s="146">
        <v>1004</v>
      </c>
      <c r="B12" s="147" t="s">
        <v>46</v>
      </c>
      <c r="C12" s="148">
        <v>206</v>
      </c>
      <c r="D12" s="148">
        <v>206863</v>
      </c>
      <c r="E12" s="148">
        <v>207008</v>
      </c>
      <c r="F12" s="149">
        <f t="shared" si="0"/>
        <v>61</v>
      </c>
    </row>
    <row r="13" spans="1:6" ht="13.5">
      <c r="A13" s="142">
        <v>12</v>
      </c>
      <c r="B13" s="143" t="s">
        <v>100</v>
      </c>
      <c r="C13" s="144"/>
      <c r="D13" s="144">
        <f>D14</f>
        <v>2016866</v>
      </c>
      <c r="E13" s="144">
        <f>E14</f>
        <v>2016866</v>
      </c>
      <c r="F13" s="145">
        <f t="shared" si="0"/>
        <v>0</v>
      </c>
    </row>
    <row r="14" spans="1:6" ht="13.5">
      <c r="A14" s="146">
        <v>1201</v>
      </c>
      <c r="B14" s="147" t="s">
        <v>101</v>
      </c>
      <c r="C14" s="148"/>
      <c r="D14" s="148">
        <v>2016866</v>
      </c>
      <c r="E14" s="148">
        <v>2016866</v>
      </c>
      <c r="F14" s="149">
        <f t="shared" si="0"/>
        <v>0</v>
      </c>
    </row>
    <row r="15" spans="1:6" ht="13.5">
      <c r="A15" s="142">
        <v>16</v>
      </c>
      <c r="B15" s="143" t="s">
        <v>102</v>
      </c>
      <c r="C15" s="144">
        <f>C16+C17</f>
        <v>4726</v>
      </c>
      <c r="D15" s="144">
        <f>D16+D17</f>
        <v>1672</v>
      </c>
      <c r="E15" s="144">
        <f>E16+E17</f>
        <v>6398</v>
      </c>
      <c r="F15" s="145">
        <f>+C15+D15-E15</f>
        <v>0</v>
      </c>
    </row>
    <row r="16" spans="1:6" ht="13.5">
      <c r="A16" s="146">
        <v>1601</v>
      </c>
      <c r="B16" s="147" t="s">
        <v>103</v>
      </c>
      <c r="C16" s="148"/>
      <c r="D16" s="148">
        <v>0</v>
      </c>
      <c r="E16" s="148">
        <v>0</v>
      </c>
      <c r="F16" s="162">
        <f t="shared" si="0"/>
        <v>0</v>
      </c>
    </row>
    <row r="17" spans="1:6" ht="13.5">
      <c r="A17" s="146">
        <v>1604</v>
      </c>
      <c r="B17" s="147" t="s">
        <v>134</v>
      </c>
      <c r="C17" s="148">
        <v>4726</v>
      </c>
      <c r="D17" s="148">
        <v>1672</v>
      </c>
      <c r="E17" s="148">
        <v>6398</v>
      </c>
      <c r="F17" s="149">
        <f t="shared" si="0"/>
        <v>0</v>
      </c>
    </row>
    <row r="18" spans="1:6" ht="13.5">
      <c r="A18" s="142">
        <v>18</v>
      </c>
      <c r="B18" s="143" t="s">
        <v>104</v>
      </c>
      <c r="C18" s="144">
        <f>+C19+C20+C21</f>
        <v>45732</v>
      </c>
      <c r="D18" s="144">
        <f>+D19+D20+D21</f>
        <v>2450</v>
      </c>
      <c r="E18" s="144">
        <f>+E19+E20+E21</f>
        <v>0</v>
      </c>
      <c r="F18" s="145">
        <f aca="true" t="shared" si="1" ref="F18:F23">+C18+D18-E18</f>
        <v>48182</v>
      </c>
    </row>
    <row r="19" spans="1:6" ht="13.5">
      <c r="A19" s="146">
        <v>1801</v>
      </c>
      <c r="B19" s="147" t="s">
        <v>105</v>
      </c>
      <c r="C19" s="148">
        <v>23032</v>
      </c>
      <c r="D19" s="148"/>
      <c r="E19" s="148"/>
      <c r="F19" s="149">
        <f t="shared" si="1"/>
        <v>23032</v>
      </c>
    </row>
    <row r="20" spans="1:6" ht="13.5">
      <c r="A20" s="146">
        <v>1802</v>
      </c>
      <c r="B20" s="147" t="s">
        <v>106</v>
      </c>
      <c r="C20" s="148">
        <v>85600</v>
      </c>
      <c r="D20" s="148">
        <v>2450</v>
      </c>
      <c r="E20" s="148"/>
      <c r="F20" s="149">
        <f t="shared" si="1"/>
        <v>88050</v>
      </c>
    </row>
    <row r="21" spans="1:6" ht="13.5">
      <c r="A21" s="146">
        <v>1809</v>
      </c>
      <c r="B21" s="147" t="s">
        <v>107</v>
      </c>
      <c r="C21" s="148">
        <v>-62900</v>
      </c>
      <c r="D21" s="148"/>
      <c r="E21" s="148">
        <v>0</v>
      </c>
      <c r="F21" s="149">
        <f t="shared" si="1"/>
        <v>-62900</v>
      </c>
    </row>
    <row r="22" spans="1:6" ht="13.5">
      <c r="A22" s="142">
        <v>19</v>
      </c>
      <c r="B22" s="143" t="s">
        <v>108</v>
      </c>
      <c r="C22" s="144">
        <f>C23</f>
        <v>4653</v>
      </c>
      <c r="D22" s="144">
        <f>D23</f>
        <v>8000</v>
      </c>
      <c r="E22" s="144">
        <f>E23</f>
        <v>6514</v>
      </c>
      <c r="F22" s="145">
        <f t="shared" si="1"/>
        <v>6139</v>
      </c>
    </row>
    <row r="23" spans="1:6" ht="13.5">
      <c r="A23" s="146">
        <v>1907</v>
      </c>
      <c r="B23" s="147" t="s">
        <v>109</v>
      </c>
      <c r="C23" s="148">
        <v>4653</v>
      </c>
      <c r="D23" s="148">
        <v>8000</v>
      </c>
      <c r="E23" s="148">
        <v>6514</v>
      </c>
      <c r="F23" s="149">
        <f t="shared" si="1"/>
        <v>6139</v>
      </c>
    </row>
    <row r="24" spans="1:6" ht="13.5">
      <c r="A24" s="142">
        <v>2</v>
      </c>
      <c r="B24" s="143" t="s">
        <v>49</v>
      </c>
      <c r="C24" s="150"/>
      <c r="D24" s="150"/>
      <c r="E24" s="150"/>
      <c r="F24" s="151"/>
    </row>
    <row r="25" spans="1:6" ht="13.5">
      <c r="A25" s="142">
        <v>20</v>
      </c>
      <c r="B25" s="143" t="s">
        <v>110</v>
      </c>
      <c r="C25" s="144">
        <f>C26+C27+C28</f>
        <v>-2849</v>
      </c>
      <c r="D25" s="144">
        <f>+D26+D27+D28</f>
        <v>34364</v>
      </c>
      <c r="E25" s="144">
        <f>+E26+E27+E28</f>
        <v>34807</v>
      </c>
      <c r="F25" s="145">
        <f aca="true" t="shared" si="2" ref="F25:F31">+C25+D25-E25</f>
        <v>-3292</v>
      </c>
    </row>
    <row r="26" spans="1:6" ht="13.5">
      <c r="A26" s="146">
        <v>2001</v>
      </c>
      <c r="B26" s="147" t="s">
        <v>111</v>
      </c>
      <c r="C26" s="148">
        <v>-586</v>
      </c>
      <c r="D26" s="148">
        <v>1970</v>
      </c>
      <c r="E26" s="148">
        <v>2151</v>
      </c>
      <c r="F26" s="149">
        <f t="shared" si="2"/>
        <v>-767</v>
      </c>
    </row>
    <row r="27" spans="1:6" ht="13.5">
      <c r="A27" s="146">
        <v>2002</v>
      </c>
      <c r="B27" s="147" t="s">
        <v>112</v>
      </c>
      <c r="C27" s="148">
        <v>-846</v>
      </c>
      <c r="D27" s="148">
        <v>2845</v>
      </c>
      <c r="E27" s="148">
        <v>3107</v>
      </c>
      <c r="F27" s="149">
        <f t="shared" si="2"/>
        <v>-1108</v>
      </c>
    </row>
    <row r="28" spans="1:6" ht="13.5">
      <c r="A28" s="146">
        <v>2003</v>
      </c>
      <c r="B28" s="147" t="s">
        <v>113</v>
      </c>
      <c r="C28" s="148">
        <v>-1417</v>
      </c>
      <c r="D28" s="148">
        <v>29549</v>
      </c>
      <c r="E28" s="148">
        <v>29549</v>
      </c>
      <c r="F28" s="149">
        <f t="shared" si="2"/>
        <v>-1417</v>
      </c>
    </row>
    <row r="29" spans="1:6" ht="13.5">
      <c r="A29" s="146">
        <v>2009</v>
      </c>
      <c r="B29" s="147" t="s">
        <v>114</v>
      </c>
      <c r="C29" s="148">
        <v>0</v>
      </c>
      <c r="D29" s="148">
        <v>378390</v>
      </c>
      <c r="E29" s="148">
        <v>378390</v>
      </c>
      <c r="F29" s="149">
        <f t="shared" si="2"/>
        <v>0</v>
      </c>
    </row>
    <row r="30" spans="1:6" ht="13.5">
      <c r="A30" s="152">
        <v>22</v>
      </c>
      <c r="B30" s="153" t="s">
        <v>115</v>
      </c>
      <c r="C30" s="154">
        <v>0</v>
      </c>
      <c r="D30" s="154">
        <f>D31</f>
        <v>1609629</v>
      </c>
      <c r="E30" s="154">
        <f>E31</f>
        <v>1609629</v>
      </c>
      <c r="F30" s="155">
        <f t="shared" si="2"/>
        <v>0</v>
      </c>
    </row>
    <row r="31" spans="1:6" ht="13.5">
      <c r="A31" s="146">
        <v>2205</v>
      </c>
      <c r="B31" s="147" t="s">
        <v>116</v>
      </c>
      <c r="C31" s="148">
        <v>0</v>
      </c>
      <c r="D31" s="148">
        <v>1609629</v>
      </c>
      <c r="E31" s="148">
        <v>1609629</v>
      </c>
      <c r="F31" s="155">
        <f t="shared" si="2"/>
        <v>0</v>
      </c>
    </row>
    <row r="32" spans="1:6" ht="13.5">
      <c r="A32" s="146">
        <v>2207</v>
      </c>
      <c r="B32" s="147" t="s">
        <v>133</v>
      </c>
      <c r="C32" s="148"/>
      <c r="D32" s="148">
        <v>0</v>
      </c>
      <c r="E32" s="148">
        <v>0</v>
      </c>
      <c r="F32" s="155"/>
    </row>
    <row r="33" spans="1:6" ht="13.5">
      <c r="A33" s="142">
        <v>28</v>
      </c>
      <c r="B33" s="143" t="s">
        <v>129</v>
      </c>
      <c r="C33" s="144">
        <f>+C34</f>
        <v>0</v>
      </c>
      <c r="D33" s="144">
        <f>+D34</f>
        <v>0</v>
      </c>
      <c r="E33" s="144">
        <f>E34</f>
        <v>0</v>
      </c>
      <c r="F33" s="145">
        <f>+C33+D33-E33</f>
        <v>0</v>
      </c>
    </row>
    <row r="34" spans="1:6" ht="13.5">
      <c r="A34" s="146">
        <v>2801</v>
      </c>
      <c r="B34" s="147" t="s">
        <v>130</v>
      </c>
      <c r="C34" s="148">
        <v>0</v>
      </c>
      <c r="D34" s="148">
        <v>0</v>
      </c>
      <c r="E34" s="148">
        <v>0</v>
      </c>
      <c r="F34" s="149">
        <f>+C34+D34-E34</f>
        <v>0</v>
      </c>
    </row>
    <row r="35" spans="1:6" ht="13.5">
      <c r="A35" s="146">
        <v>2809</v>
      </c>
      <c r="B35" s="147" t="s">
        <v>131</v>
      </c>
      <c r="C35" s="150"/>
      <c r="D35" s="164"/>
      <c r="E35" s="164"/>
      <c r="F35" s="149">
        <f>+C35+D35-E35</f>
        <v>0</v>
      </c>
    </row>
    <row r="36" spans="1:6" ht="13.5">
      <c r="A36" s="142">
        <v>3</v>
      </c>
      <c r="B36" s="143" t="s">
        <v>52</v>
      </c>
      <c r="C36" s="150"/>
      <c r="D36" s="163"/>
      <c r="E36" s="163"/>
      <c r="F36" s="151"/>
    </row>
    <row r="37" spans="1:6" ht="13.5">
      <c r="A37" s="142">
        <v>37</v>
      </c>
      <c r="B37" s="143" t="s">
        <v>53</v>
      </c>
      <c r="C37" s="144">
        <f>+C38</f>
        <v>-17758</v>
      </c>
      <c r="D37" s="144"/>
      <c r="E37" s="144"/>
      <c r="F37" s="145">
        <f>+C37+D37-E37</f>
        <v>-17758</v>
      </c>
    </row>
    <row r="38" spans="1:6" ht="13.5">
      <c r="A38" s="146">
        <v>3702</v>
      </c>
      <c r="B38" s="147" t="s">
        <v>55</v>
      </c>
      <c r="C38" s="148">
        <v>-17758</v>
      </c>
      <c r="D38" s="148"/>
      <c r="E38" s="148"/>
      <c r="F38" s="149">
        <f>+C38+D38-E38</f>
        <v>-17758</v>
      </c>
    </row>
    <row r="39" spans="1:6" ht="13.5">
      <c r="A39" s="142">
        <v>38</v>
      </c>
      <c r="B39" s="143" t="s">
        <v>57</v>
      </c>
      <c r="C39" s="144">
        <f>+C41+C40</f>
        <v>-26791</v>
      </c>
      <c r="D39" s="144"/>
      <c r="E39" s="144"/>
      <c r="F39" s="144">
        <f>+F41+F40</f>
        <v>-26791</v>
      </c>
    </row>
    <row r="40" spans="1:6" ht="13.5">
      <c r="A40" s="146">
        <v>3801</v>
      </c>
      <c r="B40" s="147" t="s">
        <v>117</v>
      </c>
      <c r="C40" s="148">
        <v>-73170</v>
      </c>
      <c r="D40" s="148"/>
      <c r="E40" s="148"/>
      <c r="F40" s="149">
        <f>+C40+D40-E40</f>
        <v>-73170</v>
      </c>
    </row>
    <row r="41" spans="1:6" ht="13.5">
      <c r="A41" s="146">
        <v>3802</v>
      </c>
      <c r="B41" s="147" t="s">
        <v>118</v>
      </c>
      <c r="C41" s="148">
        <v>46379</v>
      </c>
      <c r="D41" s="148"/>
      <c r="E41" s="148"/>
      <c r="F41" s="149">
        <f>+C41+D41-E41</f>
        <v>46379</v>
      </c>
    </row>
    <row r="42" spans="1:6" ht="13.5">
      <c r="A42" s="142">
        <v>4</v>
      </c>
      <c r="B42" s="143" t="s">
        <v>60</v>
      </c>
      <c r="C42" s="150"/>
      <c r="D42" s="150"/>
      <c r="E42" s="150"/>
      <c r="F42" s="151"/>
    </row>
    <row r="43" spans="1:6" ht="13.5">
      <c r="A43" s="142">
        <v>47</v>
      </c>
      <c r="B43" s="143" t="s">
        <v>63</v>
      </c>
      <c r="C43" s="144">
        <f>+C44+C45+C46+C47+C49</f>
        <v>836377</v>
      </c>
      <c r="D43" s="144">
        <f>D44+D45+D46+D47+D49</f>
        <v>408158</v>
      </c>
      <c r="E43" s="144"/>
      <c r="F43" s="145">
        <f>SUM(F44:F49)</f>
        <v>1244535</v>
      </c>
    </row>
    <row r="44" spans="1:6" ht="13.5">
      <c r="A44" s="146">
        <v>4701</v>
      </c>
      <c r="B44" s="147" t="s">
        <v>119</v>
      </c>
      <c r="C44" s="148">
        <v>52616</v>
      </c>
      <c r="D44" s="148">
        <v>33139</v>
      </c>
      <c r="E44" s="148"/>
      <c r="F44" s="149">
        <f aca="true" t="shared" si="3" ref="F44:F49">+C44+D44-E44</f>
        <v>85755</v>
      </c>
    </row>
    <row r="45" spans="1:6" ht="13.5">
      <c r="A45" s="146">
        <v>4702</v>
      </c>
      <c r="B45" s="147" t="s">
        <v>120</v>
      </c>
      <c r="C45" s="148">
        <v>418577</v>
      </c>
      <c r="D45" s="148">
        <v>177006</v>
      </c>
      <c r="E45" s="148"/>
      <c r="F45" s="149">
        <f t="shared" si="3"/>
        <v>595583</v>
      </c>
    </row>
    <row r="46" spans="1:6" ht="13.5">
      <c r="A46" s="146">
        <v>4703</v>
      </c>
      <c r="B46" s="147" t="s">
        <v>121</v>
      </c>
      <c r="C46" s="148">
        <v>1179</v>
      </c>
      <c r="D46" s="148">
        <v>10</v>
      </c>
      <c r="E46" s="148"/>
      <c r="F46" s="149">
        <f t="shared" si="3"/>
        <v>1189</v>
      </c>
    </row>
    <row r="47" spans="1:6" ht="13.5">
      <c r="A47" s="146">
        <v>4704</v>
      </c>
      <c r="B47" s="147" t="s">
        <v>76</v>
      </c>
      <c r="C47" s="148">
        <v>356473</v>
      </c>
      <c r="D47" s="148">
        <v>198003</v>
      </c>
      <c r="E47" s="148"/>
      <c r="F47" s="149">
        <f t="shared" si="3"/>
        <v>554476</v>
      </c>
    </row>
    <row r="48" spans="1:6" ht="13.5">
      <c r="A48" s="146">
        <v>4705</v>
      </c>
      <c r="B48" s="147" t="s">
        <v>132</v>
      </c>
      <c r="C48" s="148">
        <v>0</v>
      </c>
      <c r="D48" s="148">
        <v>0</v>
      </c>
      <c r="E48" s="148"/>
      <c r="F48" s="149">
        <f t="shared" si="3"/>
        <v>0</v>
      </c>
    </row>
    <row r="49" spans="1:6" ht="13.5">
      <c r="A49" s="146">
        <v>4706</v>
      </c>
      <c r="B49" s="147" t="s">
        <v>122</v>
      </c>
      <c r="C49" s="148">
        <v>7532</v>
      </c>
      <c r="D49" s="148">
        <v>0</v>
      </c>
      <c r="E49" s="148"/>
      <c r="F49" s="149">
        <f t="shared" si="3"/>
        <v>7532</v>
      </c>
    </row>
    <row r="50" spans="1:6" ht="13.5">
      <c r="A50" s="142">
        <v>5</v>
      </c>
      <c r="B50" s="143" t="s">
        <v>64</v>
      </c>
      <c r="C50" s="150"/>
      <c r="D50" s="148"/>
      <c r="E50" s="148"/>
      <c r="F50" s="149"/>
    </row>
    <row r="51" spans="1:6" ht="13.5">
      <c r="A51" s="142">
        <v>50</v>
      </c>
      <c r="B51" s="143" t="s">
        <v>65</v>
      </c>
      <c r="C51" s="144">
        <f>C52</f>
        <v>-844301</v>
      </c>
      <c r="D51" s="144">
        <f>+D52</f>
        <v>0</v>
      </c>
      <c r="E51" s="144">
        <f>+E52</f>
        <v>407237</v>
      </c>
      <c r="F51" s="145">
        <f>C51+D51-E51</f>
        <v>-1251538</v>
      </c>
    </row>
    <row r="52" spans="1:6" ht="13.5">
      <c r="A52" s="146">
        <v>5002</v>
      </c>
      <c r="B52" s="147" t="s">
        <v>123</v>
      </c>
      <c r="C52" s="148">
        <v>-844301</v>
      </c>
      <c r="D52" s="148">
        <v>0</v>
      </c>
      <c r="E52" s="148">
        <v>407237</v>
      </c>
      <c r="F52" s="149">
        <f>+C52+D52-E52</f>
        <v>-1251538</v>
      </c>
    </row>
    <row r="53" spans="1:6" ht="13.5">
      <c r="A53" s="142">
        <v>57</v>
      </c>
      <c r="B53" s="143" t="s">
        <v>68</v>
      </c>
      <c r="C53" s="144">
        <f>C54</f>
        <v>-251</v>
      </c>
      <c r="D53" s="144"/>
      <c r="E53" s="144">
        <f>E54</f>
        <v>4</v>
      </c>
      <c r="F53" s="144">
        <f>F54</f>
        <v>-255</v>
      </c>
    </row>
    <row r="54" spans="1:6" ht="13.5">
      <c r="A54" s="146">
        <v>5705</v>
      </c>
      <c r="B54" s="147" t="s">
        <v>124</v>
      </c>
      <c r="C54" s="148">
        <v>-251</v>
      </c>
      <c r="D54" s="148"/>
      <c r="E54" s="148">
        <v>4</v>
      </c>
      <c r="F54" s="149">
        <f>+C54+D54-E54</f>
        <v>-255</v>
      </c>
    </row>
    <row r="55" spans="1:6" ht="13.5">
      <c r="A55" s="142">
        <v>82</v>
      </c>
      <c r="B55" s="143" t="s">
        <v>125</v>
      </c>
      <c r="C55" s="144">
        <f>C56</f>
        <v>-281960</v>
      </c>
      <c r="D55" s="144">
        <f>D56</f>
        <v>14680</v>
      </c>
      <c r="E55" s="145">
        <f>E56</f>
        <v>0</v>
      </c>
      <c r="F55" s="144">
        <f>F56</f>
        <v>-267280</v>
      </c>
    </row>
    <row r="56" spans="1:6" ht="13.5">
      <c r="A56" s="146">
        <v>8203</v>
      </c>
      <c r="B56" s="147" t="s">
        <v>126</v>
      </c>
      <c r="C56" s="148">
        <v>-281960</v>
      </c>
      <c r="D56" s="148">
        <v>14680</v>
      </c>
      <c r="E56" s="149">
        <v>0</v>
      </c>
      <c r="F56" s="148">
        <f>C56+D56-E56</f>
        <v>-267280</v>
      </c>
    </row>
    <row r="57" spans="1:6" ht="14.25" thickBot="1">
      <c r="A57" s="142">
        <v>83</v>
      </c>
      <c r="B57" s="143" t="s">
        <v>127</v>
      </c>
      <c r="C57" s="144">
        <f>C58</f>
        <v>281960</v>
      </c>
      <c r="D57" s="156">
        <f>D58</f>
        <v>0</v>
      </c>
      <c r="E57" s="145">
        <f>E58</f>
        <v>14680</v>
      </c>
      <c r="F57" s="144">
        <f>F58</f>
        <v>267280</v>
      </c>
    </row>
    <row r="58" spans="1:6" ht="14.25" thickBot="1">
      <c r="A58" s="157">
        <v>8301</v>
      </c>
      <c r="B58" s="158" t="s">
        <v>127</v>
      </c>
      <c r="C58" s="159">
        <v>281960</v>
      </c>
      <c r="D58" s="159">
        <v>0</v>
      </c>
      <c r="E58" s="160">
        <v>14680</v>
      </c>
      <c r="F58" s="159">
        <f>C58+D58-E58</f>
        <v>267280</v>
      </c>
    </row>
    <row r="59" spans="1:6" ht="13.5">
      <c r="A59" s="26"/>
      <c r="B59" s="27"/>
      <c r="C59" s="28"/>
      <c r="D59" s="28"/>
      <c r="E59" s="28"/>
      <c r="F59" s="28"/>
    </row>
    <row r="60" spans="1:6" ht="13.5">
      <c r="A60" s="26"/>
      <c r="B60" s="27"/>
      <c r="C60" s="28"/>
      <c r="D60" s="28"/>
      <c r="E60" s="28"/>
      <c r="F60" s="28"/>
    </row>
    <row r="61" spans="1:6" ht="13.5">
      <c r="A61" s="26"/>
      <c r="B61" s="27"/>
      <c r="C61" s="28"/>
      <c r="D61" s="28"/>
      <c r="E61" s="28"/>
      <c r="F61" s="28"/>
    </row>
    <row r="62" spans="1:6" ht="12.75" customHeight="1">
      <c r="A62" s="26"/>
      <c r="B62" s="27"/>
      <c r="C62" s="28"/>
      <c r="D62" s="28"/>
      <c r="E62" s="28"/>
      <c r="F62" s="28"/>
    </row>
    <row r="63" spans="2:6" ht="12.75" customHeight="1">
      <c r="B63" s="13" t="s">
        <v>17</v>
      </c>
      <c r="C63" s="168" t="s">
        <v>18</v>
      </c>
      <c r="D63" s="168"/>
      <c r="E63" s="168"/>
      <c r="F63" s="168"/>
    </row>
    <row r="64" spans="2:6" ht="12.75" customHeight="1">
      <c r="B64" s="14" t="s">
        <v>19</v>
      </c>
      <c r="C64" s="167" t="s">
        <v>20</v>
      </c>
      <c r="D64" s="167"/>
      <c r="E64" s="167"/>
      <c r="F64" s="167"/>
    </row>
    <row r="65" spans="2:6" ht="12.75" customHeight="1">
      <c r="B65" s="13" t="s">
        <v>21</v>
      </c>
      <c r="C65" s="168" t="s">
        <v>22</v>
      </c>
      <c r="D65" s="168"/>
      <c r="E65" s="168"/>
      <c r="F65" s="168"/>
    </row>
    <row r="66" spans="1:6" ht="12.75" customHeight="1">
      <c r="A66" s="161"/>
      <c r="C66" s="168" t="s">
        <v>35</v>
      </c>
      <c r="D66" s="168"/>
      <c r="E66" s="168"/>
      <c r="F66" s="168"/>
    </row>
  </sheetData>
  <sheetProtection/>
  <mergeCells count="9">
    <mergeCell ref="C64:F64"/>
    <mergeCell ref="C65:F65"/>
    <mergeCell ref="C66:F66"/>
    <mergeCell ref="A2:F2"/>
    <mergeCell ref="A3:F3"/>
    <mergeCell ref="A4:F4"/>
    <mergeCell ref="B7:B8"/>
    <mergeCell ref="D7:E7"/>
    <mergeCell ref="C63:F6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2015-07-22T13:31:22Z</cp:lastPrinted>
  <dcterms:created xsi:type="dcterms:W3CDTF">2010-02-18T19:12:02Z</dcterms:created>
  <dcterms:modified xsi:type="dcterms:W3CDTF">2016-10-15T15:49:58Z</dcterms:modified>
  <cp:category/>
  <cp:version/>
  <cp:contentType/>
  <cp:contentStatus/>
</cp:coreProperties>
</file>