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firstSheet="2" activeTab="5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" sheetId="4" r:id="rId4"/>
    <sheet name="FORMATO &quot;B&quot; AFOCAT" sheetId="5" r:id="rId5"/>
    <sheet name="FORMATO&quot; B-C&quot; AFOCAT" sheetId="6" r:id="rId6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<sst xmlns="http://schemas.openxmlformats.org/spreadsheetml/2006/main" count="230" uniqueCount="140">
  <si>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</si>
  <si>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</si>
  <si>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</si>
  <si>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</si>
  <si>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</si>
  <si>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</si>
  <si>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</si>
  <si>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</si>
  <si>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</si>
  <si>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</si>
  <si>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</si>
  <si>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</si>
  <si>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</si>
  <si>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</si>
  <si>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</si>
  <si>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</si>
  <si>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</si>
  <si>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</si>
  <si>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</si>
  <si>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</si>
  <si>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</si>
  <si>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</si>
  <si>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</si>
  <si>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</si>
  <si>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</si>
  <si>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</si>
  <si>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</si>
  <si>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</si>
  <si>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</si>
  <si>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</si>
  <si>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</si>
  <si>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</si>
  <si>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</si>
  <si>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</si>
  <si>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</si>
  <si>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</si>
  <si>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</si>
  <si>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</si>
  <si>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</si>
  <si>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</si>
  <si>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</si>
  <si>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</si>
  <si>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</si>
  <si>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</si>
  <si>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</si>
  <si>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</si>
  <si>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</si>
  <si>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</si>
  <si>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</si>
  <si>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</si>
  <si>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</si>
  <si>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</si>
  <si>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</si>
  <si>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</si>
  <si>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</si>
  <si>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</si>
  <si>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</si>
  <si>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</si>
  <si>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</si>
  <si>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</si>
  <si>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</si>
  <si>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</si>
  <si>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</si>
  <si>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</si>
  <si>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</si>
  <si>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</si>
  <si>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</si>
  <si>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</si>
  <si>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</si>
  <si>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</si>
  <si>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</si>
  <si>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</si>
  <si>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</si>
  <si>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</si>
  <si>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</si>
  <si>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</si>
  <si>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</si>
  <si>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</si>
  <si>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EDGAR HERNAN PEREZ  BERNILLA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</si>
  <si>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</si>
  <si>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</si>
  <si>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</si>
  <si>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</si>
  <si>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</si>
  <si>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BALANCE GENERAL AL : 31 de Diciembre del   2015</t>
  </si>
  <si>
    <t>ESTADO DE GANANCIAS Y PERDIDAS AL 31 DE DICIEMBRE  DEL 2015</t>
  </si>
  <si>
    <t>Al 31 de Diciembre   del 2015.</t>
  </si>
  <si>
    <t>FORMA “A” - AFOCAT</t>
  </si>
  <si>
    <t>20  Tributos por pagar, participaciones y Cuentas por pagar</t>
  </si>
  <si>
    <t>16  Cuentas por Cobrar diversas (neto)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</si>
  <si>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</si>
  <si>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</si>
  <si>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</si>
  <si>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</si>
  <si>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</si>
  <si>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</si>
  <si>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</si>
  <si>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</si>
  <si>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r>
      <t xml:space="preserve">BALANCE GENERAL AL : </t>
    </r>
    <r>
      <rPr>
        <sz val="10"/>
        <rFont val="Arial Narrow"/>
        <family val="2"/>
      </rPr>
      <t>31 de Diciembre  del 2015</t>
    </r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</si>
  <si>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</si>
  <si>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</si>
  <si>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</si>
  <si>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</si>
  <si>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</si>
  <si>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</si>
  <si>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ESTADO DE GANANCIAS Y PERDIDAS AL 31 DE DICIEMBRE   DEL 2015</t>
  </si>
  <si>
    <t>CUENTAS POR COBRAR POR EMISIÓN DE  CAT</t>
  </si>
  <si>
    <t>APORTACIONES POR COBRAR POR EMISIÓN DE CAT</t>
  </si>
  <si>
    <t>CUENTAS POR COBRAR DIVERSAS</t>
  </si>
  <si>
    <t>CUENTAS POR COBRAR A ASOCIADOS Y PERSONAL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</si>
  <si>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</si>
  <si>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</si>
  <si>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</si>
  <si>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</si>
  <si>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</si>
  <si>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</si>
  <si>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</si>
  <si>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</si>
  <si>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</si>
  <si>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</si>
  <si>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</si>
  <si>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</si>
  <si>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</si>
  <si>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BENEFICIOS ACUMULADOS</t>
  </si>
  <si>
    <t>PERDIDAS ACUMULADAS</t>
  </si>
  <si>
    <t>PERSONAL</t>
  </si>
  <si>
    <t>SERVICIOS RECIBIDOS DE TERCEROS</t>
  </si>
  <si>
    <t>TRIBUTOS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</si>
  <si>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</si>
  <si>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</si>
  <si>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</si>
  <si>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</si>
  <si>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</si>
  <si>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</si>
  <si>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Al 31 de Diciembre del 2015</t>
  </si>
  <si>
    <t>28  Otras provisiones</t>
  </si>
  <si>
    <t>OTRAS PROVISIONES</t>
  </si>
  <si>
    <t>BENEFICIOS SOCIALES</t>
  </si>
  <si>
    <t>PROVISIONES DIVERSAS</t>
  </si>
  <si>
    <t>PROVISIONES, DEPRECIACIONES, AMORTIZACIONES Y DETERIOROS</t>
  </si>
</sst>
</file>

<file path=xl/styles.xml><?xml version="1.0" encoding="utf-8"?>
<styleSheet xmlns="http://schemas.openxmlformats.org/spreadsheetml/2006/main">
  <numFmts count="19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  <numFmt numFmtId="173" formatCode="[$-C0A]dddd\,\ dd&quot; de &quot;mmmm&quot; de &quot;yyyy"/>
    <numFmt numFmtId="174" formatCode="[$-C0A]h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70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0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0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0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0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0" fontId="9" fillId="0" borderId="24" xfId="0" applyNumberFormat="1" applyFont="1" applyBorder="1" applyAlignment="1">
      <alignment horizontal="center" vertical="center" wrapText="1"/>
    </xf>
    <xf numFmtId="170" fontId="1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0" fontId="8" fillId="0" borderId="24" xfId="0" applyNumberFormat="1" applyFont="1" applyBorder="1" applyAlignment="1">
      <alignment horizontal="center" vertical="center" wrapText="1"/>
    </xf>
    <xf numFmtId="170" fontId="13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0" fontId="9" fillId="0" borderId="23" xfId="0" applyNumberFormat="1" applyFont="1" applyBorder="1" applyAlignment="1">
      <alignment horizontal="center" vertical="center" wrapText="1"/>
    </xf>
    <xf numFmtId="170" fontId="13" fillId="0" borderId="3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0" fontId="8" fillId="0" borderId="25" xfId="0" applyNumberFormat="1" applyFont="1" applyBorder="1" applyAlignment="1">
      <alignment horizontal="center" vertical="center" wrapText="1"/>
    </xf>
    <xf numFmtId="170" fontId="13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1" fontId="8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40">
      <selection activeCell="F44" sqref="F4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70" t="s">
        <v>36</v>
      </c>
      <c r="C1" s="170"/>
      <c r="D1" s="170"/>
      <c r="E1" s="170"/>
      <c r="F1" s="170"/>
      <c r="G1" s="170"/>
    </row>
    <row r="2" spans="2:7" ht="16.5">
      <c r="B2" s="25"/>
      <c r="C2" s="25"/>
      <c r="D2" s="25"/>
      <c r="E2" s="25"/>
      <c r="F2" s="25"/>
      <c r="G2" s="25"/>
    </row>
    <row r="3" spans="2:7" ht="16.5">
      <c r="B3" s="25"/>
      <c r="C3" s="25"/>
      <c r="D3" s="25"/>
      <c r="E3" s="25"/>
      <c r="F3" s="25"/>
      <c r="G3" s="25"/>
    </row>
    <row r="4" spans="2:7" ht="16.5">
      <c r="B4" s="25"/>
      <c r="C4" s="25"/>
      <c r="D4" s="25"/>
      <c r="E4" s="25"/>
      <c r="F4" s="25"/>
      <c r="G4" s="25"/>
    </row>
    <row r="5" spans="2:7" ht="13.5" customHeight="1">
      <c r="B5" s="166" t="s">
        <v>33</v>
      </c>
      <c r="C5" s="166"/>
      <c r="D5" s="166"/>
      <c r="E5" s="166"/>
      <c r="F5" s="166"/>
      <c r="G5" s="166"/>
    </row>
    <row r="6" spans="2:7" ht="18" customHeight="1">
      <c r="B6" s="166" t="s">
        <v>37</v>
      </c>
      <c r="C6" s="166"/>
      <c r="D6" s="166"/>
      <c r="E6" s="166"/>
      <c r="F6" s="166"/>
      <c r="G6" s="166"/>
    </row>
    <row r="7" spans="2:7" ht="18" customHeight="1">
      <c r="B7" s="166" t="s">
        <v>86</v>
      </c>
      <c r="C7" s="166"/>
      <c r="D7" s="166"/>
      <c r="E7" s="166"/>
      <c r="F7" s="166"/>
      <c r="G7" s="166"/>
    </row>
    <row r="8" ht="18" customHeight="1">
      <c r="B8" s="24"/>
    </row>
    <row r="9" spans="2:9" ht="17.25" thickBot="1">
      <c r="B9" s="26"/>
      <c r="H9" s="166"/>
      <c r="I9" s="166"/>
    </row>
    <row r="10" spans="2:9" ht="14.25" customHeight="1" thickBot="1">
      <c r="B10" s="171"/>
      <c r="C10" s="173" t="s">
        <v>23</v>
      </c>
      <c r="D10" s="90" t="s">
        <v>38</v>
      </c>
      <c r="E10" s="175" t="s">
        <v>39</v>
      </c>
      <c r="F10" s="176"/>
      <c r="G10" s="90" t="s">
        <v>40</v>
      </c>
      <c r="H10" s="167"/>
      <c r="I10" s="167"/>
    </row>
    <row r="11" spans="2:7" ht="27.75" customHeight="1" thickBot="1">
      <c r="B11" s="172"/>
      <c r="C11" s="174"/>
      <c r="D11" s="91" t="s">
        <v>4</v>
      </c>
      <c r="E11" s="78" t="s">
        <v>41</v>
      </c>
      <c r="F11" s="78" t="s">
        <v>42</v>
      </c>
      <c r="G11" s="91" t="s">
        <v>4</v>
      </c>
    </row>
    <row r="12" spans="2:7" ht="13.5">
      <c r="B12" s="82">
        <v>1</v>
      </c>
      <c r="C12" s="83" t="s">
        <v>0</v>
      </c>
      <c r="D12" s="84"/>
      <c r="E12" s="84"/>
      <c r="F12" s="84"/>
      <c r="G12" s="85"/>
    </row>
    <row r="13" spans="2:7" ht="13.5">
      <c r="B13" s="59">
        <v>10</v>
      </c>
      <c r="C13" s="64" t="s">
        <v>43</v>
      </c>
      <c r="D13" s="70">
        <f>D14+D15+D16</f>
        <v>43053</v>
      </c>
      <c r="E13" s="70">
        <f>E16+E14+E15</f>
        <v>484669</v>
      </c>
      <c r="F13" s="70">
        <f>F16+F14+F15</f>
        <v>520711</v>
      </c>
      <c r="G13" s="74">
        <f aca="true" t="shared" si="0" ref="G13:G18">D13+E13-F13</f>
        <v>7011</v>
      </c>
    </row>
    <row r="14" spans="2:7" ht="13.5">
      <c r="B14" s="60">
        <v>1001</v>
      </c>
      <c r="C14" s="65" t="s">
        <v>44</v>
      </c>
      <c r="D14" s="71">
        <v>736</v>
      </c>
      <c r="E14" s="71">
        <v>340173</v>
      </c>
      <c r="F14" s="71">
        <v>334957</v>
      </c>
      <c r="G14" s="75">
        <f t="shared" si="0"/>
        <v>5952</v>
      </c>
    </row>
    <row r="15" spans="2:7" ht="13.5">
      <c r="B15" s="60">
        <v>1002</v>
      </c>
      <c r="C15" s="65" t="s">
        <v>45</v>
      </c>
      <c r="D15" s="71">
        <v>936</v>
      </c>
      <c r="E15" s="71">
        <v>0</v>
      </c>
      <c r="F15" s="71">
        <v>5</v>
      </c>
      <c r="G15" s="75">
        <f t="shared" si="0"/>
        <v>931</v>
      </c>
    </row>
    <row r="16" spans="2:7" ht="13.5">
      <c r="B16" s="60">
        <v>1004</v>
      </c>
      <c r="C16" s="65" t="s">
        <v>46</v>
      </c>
      <c r="D16" s="71">
        <v>41381</v>
      </c>
      <c r="E16" s="71">
        <v>144496</v>
      </c>
      <c r="F16" s="71">
        <v>185749</v>
      </c>
      <c r="G16" s="75">
        <f t="shared" si="0"/>
        <v>128</v>
      </c>
    </row>
    <row r="17" spans="2:7" ht="13.5">
      <c r="B17" s="59">
        <v>15</v>
      </c>
      <c r="C17" s="64" t="s">
        <v>47</v>
      </c>
      <c r="D17" s="70">
        <f>D18</f>
        <v>463500</v>
      </c>
      <c r="E17" s="70">
        <f>E18</f>
        <v>2295</v>
      </c>
      <c r="F17" s="70">
        <f>F18</f>
        <v>1588</v>
      </c>
      <c r="G17" s="74">
        <f t="shared" si="0"/>
        <v>464207</v>
      </c>
    </row>
    <row r="18" spans="2:7" ht="13.5">
      <c r="B18" s="60">
        <v>1501</v>
      </c>
      <c r="C18" s="65" t="s">
        <v>48</v>
      </c>
      <c r="D18" s="71">
        <v>463500</v>
      </c>
      <c r="E18" s="71">
        <v>2295</v>
      </c>
      <c r="F18" s="71">
        <v>1588</v>
      </c>
      <c r="G18" s="75">
        <f t="shared" si="0"/>
        <v>464207</v>
      </c>
    </row>
    <row r="19" spans="2:7" ht="16.5" customHeight="1">
      <c r="B19" s="59">
        <v>2</v>
      </c>
      <c r="C19" s="64" t="s">
        <v>49</v>
      </c>
      <c r="D19" s="71"/>
      <c r="E19" s="71"/>
      <c r="F19" s="71"/>
      <c r="G19" s="75"/>
    </row>
    <row r="20" spans="2:7" ht="20.25" customHeight="1">
      <c r="B20" s="61">
        <v>26</v>
      </c>
      <c r="C20" s="66" t="s">
        <v>50</v>
      </c>
      <c r="D20" s="70">
        <f>D21</f>
        <v>-2400</v>
      </c>
      <c r="E20" s="70">
        <f>E21</f>
        <v>464129</v>
      </c>
      <c r="F20" s="70">
        <f>F21</f>
        <v>566277</v>
      </c>
      <c r="G20" s="74">
        <f>D20-F20+E20</f>
        <v>-104548</v>
      </c>
    </row>
    <row r="21" spans="2:9" ht="13.5" customHeight="1">
      <c r="B21" s="60">
        <v>2601</v>
      </c>
      <c r="C21" s="65" t="s">
        <v>51</v>
      </c>
      <c r="D21" s="71">
        <v>-2400</v>
      </c>
      <c r="E21" s="71">
        <v>464129</v>
      </c>
      <c r="F21" s="71">
        <v>566277</v>
      </c>
      <c r="G21" s="75">
        <f>D21-F21+E21</f>
        <v>-104548</v>
      </c>
      <c r="I21" s="40"/>
    </row>
    <row r="22" spans="2:9" ht="20.25" customHeight="1">
      <c r="B22" s="61">
        <v>27</v>
      </c>
      <c r="C22" s="66" t="s">
        <v>80</v>
      </c>
      <c r="D22" s="70">
        <f>D23</f>
        <v>-11420</v>
      </c>
      <c r="E22" s="70">
        <f>E23</f>
        <v>6407</v>
      </c>
      <c r="F22" s="70">
        <f>F23</f>
        <v>5425</v>
      </c>
      <c r="G22" s="74">
        <f>D22-F22+E22</f>
        <v>-10438</v>
      </c>
      <c r="I22" s="40"/>
    </row>
    <row r="23" spans="2:9" ht="13.5" customHeight="1">
      <c r="B23" s="60">
        <v>2701</v>
      </c>
      <c r="C23" s="65" t="s">
        <v>81</v>
      </c>
      <c r="D23" s="71">
        <v>-11420</v>
      </c>
      <c r="E23" s="71">
        <v>6407</v>
      </c>
      <c r="F23" s="71">
        <v>5425</v>
      </c>
      <c r="G23" s="75">
        <f>D23-F23+E23</f>
        <v>-10438</v>
      </c>
      <c r="I23" s="40"/>
    </row>
    <row r="24" spans="2:9" ht="13.5">
      <c r="B24" s="59">
        <v>3</v>
      </c>
      <c r="C24" s="64" t="s">
        <v>52</v>
      </c>
      <c r="D24" s="71"/>
      <c r="E24" s="71"/>
      <c r="F24" s="71"/>
      <c r="G24" s="75"/>
      <c r="I24" s="40" t="s">
        <v>75</v>
      </c>
    </row>
    <row r="25" spans="2:7" ht="13.5">
      <c r="B25" s="59">
        <v>37</v>
      </c>
      <c r="C25" s="64" t="s">
        <v>53</v>
      </c>
      <c r="D25" s="70">
        <v>-17758</v>
      </c>
      <c r="E25" s="70"/>
      <c r="F25" s="70"/>
      <c r="G25" s="74">
        <v>-17758</v>
      </c>
    </row>
    <row r="26" spans="2:9" ht="13.5">
      <c r="B26" s="60">
        <v>3701</v>
      </c>
      <c r="C26" s="65" t="s">
        <v>54</v>
      </c>
      <c r="D26" s="71"/>
      <c r="E26" s="71"/>
      <c r="F26" s="71"/>
      <c r="G26" s="75"/>
      <c r="I26" s="40"/>
    </row>
    <row r="27" spans="2:9" ht="13.5">
      <c r="B27" s="60">
        <v>3702</v>
      </c>
      <c r="C27" s="67" t="s">
        <v>55</v>
      </c>
      <c r="D27" s="71">
        <v>-17758</v>
      </c>
      <c r="E27" s="71"/>
      <c r="F27" s="71"/>
      <c r="G27" s="75">
        <v>-17758</v>
      </c>
      <c r="I27" s="40"/>
    </row>
    <row r="28" spans="2:7" ht="13.5">
      <c r="B28" s="60">
        <v>3703</v>
      </c>
      <c r="C28" s="65" t="s">
        <v>56</v>
      </c>
      <c r="D28" s="71"/>
      <c r="E28" s="71"/>
      <c r="F28" s="71"/>
      <c r="G28" s="75"/>
    </row>
    <row r="29" spans="2:7" ht="13.5">
      <c r="B29" s="59">
        <v>38</v>
      </c>
      <c r="C29" s="64" t="s">
        <v>57</v>
      </c>
      <c r="D29" s="70">
        <f>D30</f>
        <v>-51320</v>
      </c>
      <c r="E29" s="70"/>
      <c r="F29" s="70"/>
      <c r="G29" s="74">
        <f>G30</f>
        <v>-51320</v>
      </c>
    </row>
    <row r="30" spans="2:7" ht="13.5">
      <c r="B30" s="62">
        <v>3801</v>
      </c>
      <c r="C30" s="67" t="s">
        <v>58</v>
      </c>
      <c r="D30" s="71">
        <v>-51320</v>
      </c>
      <c r="E30" s="71"/>
      <c r="F30" s="71"/>
      <c r="G30" s="75">
        <f>D30+E30-F30</f>
        <v>-51320</v>
      </c>
    </row>
    <row r="31" spans="2:7" ht="13.5">
      <c r="B31" s="60">
        <v>3803</v>
      </c>
      <c r="C31" s="65" t="s">
        <v>59</v>
      </c>
      <c r="D31" s="71"/>
      <c r="E31" s="71"/>
      <c r="F31" s="71"/>
      <c r="G31" s="75"/>
    </row>
    <row r="32" spans="2:9" ht="13.5">
      <c r="B32" s="59">
        <v>4</v>
      </c>
      <c r="C32" s="64" t="s">
        <v>60</v>
      </c>
      <c r="D32" s="71"/>
      <c r="E32" s="71"/>
      <c r="F32" s="71"/>
      <c r="G32" s="75"/>
      <c r="I32" s="20"/>
    </row>
    <row r="33" spans="2:10" ht="13.5">
      <c r="B33" s="59">
        <v>42</v>
      </c>
      <c r="C33" s="64" t="s">
        <v>61</v>
      </c>
      <c r="D33" s="70">
        <f>D34</f>
        <v>5110974</v>
      </c>
      <c r="E33" s="70">
        <f>E34</f>
        <v>566277</v>
      </c>
      <c r="F33" s="70">
        <f>F34</f>
        <v>545</v>
      </c>
      <c r="G33" s="101">
        <f>D33+E33-F33</f>
        <v>5676706</v>
      </c>
      <c r="I33" s="20"/>
      <c r="J33" s="20"/>
    </row>
    <row r="34" spans="2:7" ht="13.5">
      <c r="B34" s="60">
        <v>4201</v>
      </c>
      <c r="C34" s="65" t="s">
        <v>62</v>
      </c>
      <c r="D34" s="71">
        <v>5110974</v>
      </c>
      <c r="E34" s="71">
        <v>566277</v>
      </c>
      <c r="F34" s="71">
        <v>545</v>
      </c>
      <c r="G34" s="100">
        <f>D34+E34-F34</f>
        <v>5676706</v>
      </c>
    </row>
    <row r="35" spans="2:7" ht="13.5">
      <c r="B35" s="59">
        <v>47</v>
      </c>
      <c r="C35" s="64" t="s">
        <v>63</v>
      </c>
      <c r="D35" s="70">
        <f>D36+D37</f>
        <v>117282</v>
      </c>
      <c r="E35" s="70">
        <f>E36+E37</f>
        <v>7078</v>
      </c>
      <c r="F35" s="70">
        <f>F36+F37</f>
        <v>0</v>
      </c>
      <c r="G35" s="70">
        <f>G36+G37</f>
        <v>124360</v>
      </c>
    </row>
    <row r="36" spans="2:7" ht="13.5">
      <c r="B36" s="60">
        <v>4701</v>
      </c>
      <c r="C36" s="65" t="s">
        <v>83</v>
      </c>
      <c r="D36" s="71">
        <v>70274</v>
      </c>
      <c r="E36" s="71">
        <v>5425</v>
      </c>
      <c r="F36" s="71">
        <v>0</v>
      </c>
      <c r="G36" s="99">
        <f>D36+E36</f>
        <v>75699</v>
      </c>
    </row>
    <row r="37" spans="2:7" ht="13.5">
      <c r="B37" s="60">
        <v>4704</v>
      </c>
      <c r="C37" s="65" t="s">
        <v>76</v>
      </c>
      <c r="D37" s="71">
        <v>47008</v>
      </c>
      <c r="E37" s="71">
        <v>1653</v>
      </c>
      <c r="F37" s="71">
        <v>0</v>
      </c>
      <c r="G37" s="99">
        <f>D37+E37</f>
        <v>48661</v>
      </c>
    </row>
    <row r="38" spans="2:7" ht="13.5">
      <c r="B38" s="59">
        <v>5</v>
      </c>
      <c r="C38" s="64" t="s">
        <v>64</v>
      </c>
      <c r="D38" s="71"/>
      <c r="E38" s="71"/>
      <c r="F38" s="71"/>
      <c r="G38" s="75"/>
    </row>
    <row r="39" spans="2:7" ht="13.5">
      <c r="B39" s="59">
        <v>50</v>
      </c>
      <c r="C39" s="64" t="s">
        <v>65</v>
      </c>
      <c r="D39" s="70">
        <f>D40+D41</f>
        <v>-5621915</v>
      </c>
      <c r="E39" s="70"/>
      <c r="F39" s="70">
        <f>F40</f>
        <v>434012</v>
      </c>
      <c r="G39" s="74">
        <f>G40+G41</f>
        <v>-6055927</v>
      </c>
    </row>
    <row r="40" spans="2:9" ht="13.5">
      <c r="B40" s="60">
        <v>5005</v>
      </c>
      <c r="C40" s="65" t="s">
        <v>66</v>
      </c>
      <c r="D40" s="71">
        <v>-5621915</v>
      </c>
      <c r="E40" s="71"/>
      <c r="F40" s="71">
        <v>434012</v>
      </c>
      <c r="G40" s="75">
        <f>D40-F40</f>
        <v>-6055927</v>
      </c>
      <c r="I40" s="40"/>
    </row>
    <row r="41" spans="2:9" ht="13.5">
      <c r="B41" s="60">
        <v>5006</v>
      </c>
      <c r="C41" s="65" t="s">
        <v>67</v>
      </c>
      <c r="D41" s="71">
        <v>0</v>
      </c>
      <c r="E41" s="71"/>
      <c r="F41" s="71">
        <v>0</v>
      </c>
      <c r="G41" s="75">
        <f>D41-F41</f>
        <v>0</v>
      </c>
      <c r="I41" s="54"/>
    </row>
    <row r="42" spans="2:7" ht="13.5">
      <c r="B42" s="59">
        <v>57</v>
      </c>
      <c r="C42" s="64" t="s">
        <v>68</v>
      </c>
      <c r="D42" s="70">
        <f>D43</f>
        <v>-29996</v>
      </c>
      <c r="E42" s="71"/>
      <c r="F42" s="70">
        <f>F43</f>
        <v>2297</v>
      </c>
      <c r="G42" s="74">
        <f>G43</f>
        <v>-32293</v>
      </c>
    </row>
    <row r="43" spans="2:7" ht="13.5">
      <c r="B43" s="60">
        <v>5705</v>
      </c>
      <c r="C43" s="65" t="s">
        <v>69</v>
      </c>
      <c r="D43" s="71">
        <v>-29996</v>
      </c>
      <c r="E43" s="71"/>
      <c r="F43" s="71">
        <v>2297</v>
      </c>
      <c r="G43" s="75">
        <f>D43-F43</f>
        <v>-32293</v>
      </c>
    </row>
    <row r="44" spans="2:7" ht="13.5">
      <c r="B44" s="59">
        <v>6</v>
      </c>
      <c r="C44" s="64" t="s">
        <v>70</v>
      </c>
      <c r="D44" s="71"/>
      <c r="E44" s="71"/>
      <c r="F44" s="71"/>
      <c r="G44" s="75"/>
    </row>
    <row r="45" spans="2:7" ht="13.5">
      <c r="B45" s="59">
        <v>60</v>
      </c>
      <c r="C45" s="64" t="s">
        <v>71</v>
      </c>
      <c r="D45" s="72"/>
      <c r="E45" s="72"/>
      <c r="F45" s="72"/>
      <c r="G45" s="76"/>
    </row>
    <row r="46" spans="2:7" ht="14.25" thickBot="1">
      <c r="B46" s="63">
        <v>6001</v>
      </c>
      <c r="C46" s="68" t="s">
        <v>72</v>
      </c>
      <c r="D46" s="73"/>
      <c r="E46" s="73"/>
      <c r="F46" s="73"/>
      <c r="G46" s="77"/>
    </row>
    <row r="47" spans="1:7" s="54" customFormat="1" ht="14.25" customHeight="1" thickBot="1">
      <c r="A47"/>
      <c r="B47" s="79">
        <v>68</v>
      </c>
      <c r="C47" s="80" t="s">
        <v>59</v>
      </c>
      <c r="D47" s="81"/>
      <c r="E47" s="81"/>
      <c r="F47" s="81"/>
      <c r="G47" s="81"/>
    </row>
    <row r="48" spans="2:7" ht="15.75" customHeight="1" thickBot="1" thickTop="1">
      <c r="B48" s="57">
        <v>6801</v>
      </c>
      <c r="C48" s="69" t="s">
        <v>73</v>
      </c>
      <c r="D48" s="88"/>
      <c r="E48" s="88"/>
      <c r="F48" s="88"/>
      <c r="G48" s="88"/>
    </row>
    <row r="49" spans="2:7" ht="13.5">
      <c r="B49" s="27"/>
      <c r="C49" s="28"/>
      <c r="D49" s="29"/>
      <c r="E49" s="29"/>
      <c r="F49" s="29"/>
      <c r="G49" s="29"/>
    </row>
    <row r="50" spans="2:7" ht="13.5">
      <c r="B50" s="27"/>
      <c r="C50" s="28"/>
      <c r="D50" s="29"/>
      <c r="E50" s="29"/>
      <c r="F50" s="29"/>
      <c r="G50" s="29"/>
    </row>
    <row r="51" spans="2:7" ht="13.5">
      <c r="B51" s="27"/>
      <c r="C51" s="28"/>
      <c r="D51" s="29"/>
      <c r="E51" s="29"/>
      <c r="F51" s="29"/>
      <c r="G51" s="29" t="s">
        <v>75</v>
      </c>
    </row>
    <row r="52" spans="2:7" ht="12.75" customHeight="1">
      <c r="B52" s="23"/>
      <c r="C52" s="14" t="s">
        <v>17</v>
      </c>
      <c r="D52" s="169" t="s">
        <v>18</v>
      </c>
      <c r="E52" s="169"/>
      <c r="F52" s="169"/>
      <c r="G52" s="169"/>
    </row>
    <row r="53" spans="3:7" ht="12.75" customHeight="1">
      <c r="C53" s="15" t="s">
        <v>19</v>
      </c>
      <c r="D53" s="168" t="s">
        <v>20</v>
      </c>
      <c r="E53" s="168"/>
      <c r="F53" s="168"/>
      <c r="G53" s="168"/>
    </row>
    <row r="54" spans="3:7" ht="12.75" customHeight="1">
      <c r="C54" s="14" t="s">
        <v>21</v>
      </c>
      <c r="D54" s="169" t="s">
        <v>22</v>
      </c>
      <c r="E54" s="169"/>
      <c r="F54" s="169"/>
      <c r="G54" s="169"/>
    </row>
    <row r="55" spans="4:7" ht="12.75" customHeight="1">
      <c r="D55" s="169" t="s">
        <v>35</v>
      </c>
      <c r="E55" s="169"/>
      <c r="F55" s="169"/>
      <c r="G55" s="169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B25" sqref="B25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7"/>
      <c r="H2" s="94" t="s">
        <v>77</v>
      </c>
    </row>
    <row r="3" ht="12.75">
      <c r="B3" s="1"/>
    </row>
    <row r="4" spans="2:9" ht="12.75" customHeight="1">
      <c r="B4" s="167" t="s">
        <v>33</v>
      </c>
      <c r="C4" s="167"/>
      <c r="D4" s="167"/>
      <c r="E4" s="167"/>
      <c r="F4" s="167"/>
      <c r="G4" s="167"/>
      <c r="H4" s="167"/>
      <c r="I4" s="167"/>
    </row>
    <row r="5" spans="2:9" ht="12.75" customHeight="1">
      <c r="B5" s="167" t="s">
        <v>84</v>
      </c>
      <c r="C5" s="167"/>
      <c r="D5" s="167"/>
      <c r="E5" s="167"/>
      <c r="F5" s="167"/>
      <c r="G5" s="167"/>
      <c r="H5" s="167"/>
      <c r="I5" s="167"/>
    </row>
    <row r="6" ht="12.75">
      <c r="B6" s="10"/>
    </row>
    <row r="7" ht="13.5" thickBot="1">
      <c r="B7" s="1"/>
    </row>
    <row r="8" spans="2:9" ht="13.5" customHeight="1">
      <c r="B8" s="195" t="s">
        <v>0</v>
      </c>
      <c r="C8" s="196"/>
      <c r="D8" s="3" t="s">
        <v>1</v>
      </c>
      <c r="E8" s="4" t="s">
        <v>2</v>
      </c>
      <c r="F8" s="195" t="s">
        <v>3</v>
      </c>
      <c r="G8" s="196"/>
      <c r="H8" s="2" t="s">
        <v>1</v>
      </c>
      <c r="I8" s="3" t="s">
        <v>2</v>
      </c>
    </row>
    <row r="9" spans="1:10" s="51" customFormat="1" ht="18" customHeight="1" thickBot="1">
      <c r="A9"/>
      <c r="B9" s="197"/>
      <c r="C9" s="198"/>
      <c r="D9" s="5" t="s">
        <v>4</v>
      </c>
      <c r="E9" s="6" t="s">
        <v>4</v>
      </c>
      <c r="F9" s="197"/>
      <c r="G9" s="198"/>
      <c r="H9" s="5" t="s">
        <v>4</v>
      </c>
      <c r="I9" s="6" t="s">
        <v>4</v>
      </c>
      <c r="J9"/>
    </row>
    <row r="10" spans="1:10" s="51" customFormat="1" ht="18" customHeight="1">
      <c r="A10"/>
      <c r="B10" s="177" t="s">
        <v>5</v>
      </c>
      <c r="C10" s="178"/>
      <c r="D10" s="30">
        <v>7011</v>
      </c>
      <c r="E10" s="95">
        <v>10075</v>
      </c>
      <c r="F10" s="186" t="s">
        <v>6</v>
      </c>
      <c r="G10" s="187"/>
      <c r="H10" s="30">
        <v>104548</v>
      </c>
      <c r="I10" s="31">
        <v>398794</v>
      </c>
      <c r="J10"/>
    </row>
    <row r="11" spans="2:9" ht="13.5" customHeight="1">
      <c r="B11" s="179" t="s">
        <v>7</v>
      </c>
      <c r="C11" s="180"/>
      <c r="D11" s="32">
        <v>464207</v>
      </c>
      <c r="E11" s="96">
        <v>462828</v>
      </c>
      <c r="F11" s="184" t="s">
        <v>79</v>
      </c>
      <c r="G11" s="185"/>
      <c r="H11" s="102">
        <v>10438</v>
      </c>
      <c r="I11" s="33">
        <v>5031</v>
      </c>
    </row>
    <row r="12" spans="2:9" ht="13.5" customHeight="1">
      <c r="B12" s="179"/>
      <c r="C12" s="180"/>
      <c r="D12" s="32"/>
      <c r="E12" s="33"/>
      <c r="F12" s="188" t="s">
        <v>8</v>
      </c>
      <c r="G12" s="189"/>
      <c r="H12" s="35">
        <f>H10+H11</f>
        <v>114986</v>
      </c>
      <c r="I12" s="34">
        <f>I10+I11</f>
        <v>403825</v>
      </c>
    </row>
    <row r="13" spans="2:9" ht="13.5" customHeight="1">
      <c r="B13" s="179"/>
      <c r="C13" s="180"/>
      <c r="D13" s="32"/>
      <c r="E13" s="33"/>
      <c r="F13" s="188"/>
      <c r="G13" s="189"/>
      <c r="H13" s="32"/>
      <c r="I13" s="33"/>
    </row>
    <row r="14" spans="2:9" ht="13.5">
      <c r="B14" s="179"/>
      <c r="C14" s="180"/>
      <c r="D14" s="32"/>
      <c r="E14" s="33"/>
      <c r="F14" s="184"/>
      <c r="G14" s="185"/>
      <c r="H14" s="32"/>
      <c r="I14" s="33"/>
    </row>
    <row r="15" spans="2:9" ht="17.25" customHeight="1">
      <c r="B15" s="179"/>
      <c r="C15" s="180"/>
      <c r="D15" s="32"/>
      <c r="E15" s="33"/>
      <c r="F15" s="184" t="s">
        <v>9</v>
      </c>
      <c r="G15" s="185"/>
      <c r="H15" s="35">
        <f>H17</f>
        <v>17758</v>
      </c>
      <c r="I15" s="35">
        <f>I17</f>
        <v>17758</v>
      </c>
    </row>
    <row r="16" spans="2:9" ht="17.25" customHeight="1">
      <c r="B16" s="179"/>
      <c r="C16" s="180"/>
      <c r="D16" s="32"/>
      <c r="E16" s="33"/>
      <c r="F16" s="184" t="s">
        <v>10</v>
      </c>
      <c r="G16" s="185"/>
      <c r="H16" s="32"/>
      <c r="I16" s="33"/>
    </row>
    <row r="17" spans="2:9" ht="17.25" customHeight="1">
      <c r="B17" s="179"/>
      <c r="C17" s="180"/>
      <c r="D17" s="32"/>
      <c r="E17" s="33"/>
      <c r="F17" s="184" t="s">
        <v>11</v>
      </c>
      <c r="G17" s="185"/>
      <c r="H17" s="32">
        <v>17758</v>
      </c>
      <c r="I17" s="33">
        <v>17758</v>
      </c>
    </row>
    <row r="18" spans="2:9" ht="17.25" customHeight="1">
      <c r="B18" s="179"/>
      <c r="C18" s="180"/>
      <c r="D18" s="32"/>
      <c r="E18" s="33"/>
      <c r="F18" s="184" t="s">
        <v>12</v>
      </c>
      <c r="G18" s="185"/>
      <c r="H18" s="32"/>
      <c r="I18" s="33"/>
    </row>
    <row r="19" spans="2:9" ht="17.25" customHeight="1">
      <c r="B19" s="92"/>
      <c r="C19" s="93"/>
      <c r="D19" s="32"/>
      <c r="E19" s="33"/>
      <c r="F19" s="199" t="s">
        <v>74</v>
      </c>
      <c r="G19" s="200"/>
      <c r="H19" s="34">
        <f>H20+H21</f>
        <v>338474</v>
      </c>
      <c r="I19" s="35">
        <f>I20+I21</f>
        <v>51320</v>
      </c>
    </row>
    <row r="20" spans="2:9" ht="17.25" customHeight="1">
      <c r="B20" s="179"/>
      <c r="C20" s="180"/>
      <c r="D20" s="32"/>
      <c r="E20" s="33"/>
      <c r="F20" s="184" t="s">
        <v>13</v>
      </c>
      <c r="G20" s="185"/>
      <c r="H20" s="32">
        <v>51320</v>
      </c>
      <c r="I20" s="33">
        <v>276803</v>
      </c>
    </row>
    <row r="21" spans="2:9" ht="17.25" customHeight="1">
      <c r="B21" s="179"/>
      <c r="C21" s="180"/>
      <c r="D21" s="32"/>
      <c r="E21" s="33"/>
      <c r="F21" s="184" t="s">
        <v>14</v>
      </c>
      <c r="G21" s="185"/>
      <c r="H21" s="52">
        <v>287154</v>
      </c>
      <c r="I21" s="52">
        <v>-225483</v>
      </c>
    </row>
    <row r="22" spans="2:9" ht="17.25" customHeight="1" thickBot="1">
      <c r="B22" s="179"/>
      <c r="C22" s="180"/>
      <c r="D22" s="37"/>
      <c r="E22" s="37"/>
      <c r="F22" s="184" t="s">
        <v>16</v>
      </c>
      <c r="G22" s="185"/>
      <c r="H22" s="53">
        <f>H15+H19</f>
        <v>356232</v>
      </c>
      <c r="I22" s="53">
        <f>I15+I19</f>
        <v>69078</v>
      </c>
    </row>
    <row r="23" spans="2:9" ht="17.25" customHeight="1" thickBot="1">
      <c r="B23" s="201" t="s">
        <v>15</v>
      </c>
      <c r="C23" s="202"/>
      <c r="D23" s="38">
        <f>D10+D11</f>
        <v>471218</v>
      </c>
      <c r="E23" s="38">
        <f>E10+E11</f>
        <v>472903</v>
      </c>
      <c r="F23" s="188" t="s">
        <v>34</v>
      </c>
      <c r="G23" s="189"/>
      <c r="H23" s="39">
        <f>H12+H22</f>
        <v>471218</v>
      </c>
      <c r="I23" s="89">
        <f>I12+I22</f>
        <v>472903</v>
      </c>
    </row>
    <row r="24" spans="2:9" ht="17.25" customHeight="1" thickBot="1" thickTop="1">
      <c r="B24" s="193"/>
      <c r="C24" s="194"/>
      <c r="D24" s="11"/>
      <c r="E24" s="12"/>
      <c r="F24" s="182"/>
      <c r="G24" s="183"/>
      <c r="H24" s="8"/>
      <c r="I24" s="12"/>
    </row>
    <row r="25" spans="2:9" ht="17.25" customHeight="1">
      <c r="B25" s="9"/>
      <c r="C25" s="192"/>
      <c r="D25" s="192"/>
      <c r="E25" s="192"/>
      <c r="F25" s="192"/>
      <c r="G25" s="56"/>
      <c r="H25" s="56"/>
      <c r="I25" s="56"/>
    </row>
    <row r="26" spans="2:9" ht="17.25" customHeight="1">
      <c r="B26" s="9"/>
      <c r="C26" s="181"/>
      <c r="D26" s="181"/>
      <c r="E26" s="181"/>
      <c r="F26" s="181"/>
      <c r="G26" s="55"/>
      <c r="H26" s="55"/>
      <c r="I26" s="55"/>
    </row>
    <row r="27" spans="2:10" ht="17.25" customHeight="1">
      <c r="B27" s="9" t="s">
        <v>17</v>
      </c>
      <c r="G27" s="181" t="s">
        <v>18</v>
      </c>
      <c r="H27" s="181"/>
      <c r="I27" s="181"/>
      <c r="J27" s="181"/>
    </row>
    <row r="28" spans="2:10" ht="17.25" customHeight="1">
      <c r="B28" s="97" t="s">
        <v>19</v>
      </c>
      <c r="G28" s="190" t="s">
        <v>20</v>
      </c>
      <c r="H28" s="190"/>
      <c r="I28" s="190"/>
      <c r="J28" s="190"/>
    </row>
    <row r="29" spans="2:10" ht="17.25" customHeight="1">
      <c r="B29" s="7" t="s">
        <v>78</v>
      </c>
      <c r="G29" s="191" t="s">
        <v>22</v>
      </c>
      <c r="H29" s="191"/>
      <c r="I29" s="191"/>
      <c r="J29" s="191"/>
    </row>
    <row r="30" spans="2:10" ht="13.5">
      <c r="B30" s="98"/>
      <c r="G30" s="191" t="s">
        <v>35</v>
      </c>
      <c r="H30" s="191"/>
      <c r="I30" s="191"/>
      <c r="J30" s="191"/>
    </row>
    <row r="31" spans="2:9" ht="12.75">
      <c r="B31" s="9"/>
      <c r="C31" s="181"/>
      <c r="D31" s="181"/>
      <c r="E31" s="181"/>
      <c r="F31" s="181"/>
      <c r="G31" s="55"/>
      <c r="H31" s="55"/>
      <c r="I31" s="55"/>
    </row>
    <row r="32" spans="2:9" ht="12.75">
      <c r="B32" s="9"/>
      <c r="C32" s="181"/>
      <c r="D32" s="181"/>
      <c r="E32" s="181"/>
      <c r="F32" s="181"/>
      <c r="G32" s="55"/>
      <c r="H32" s="55"/>
      <c r="I32" s="55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6:C16"/>
    <mergeCell ref="F17:G17"/>
    <mergeCell ref="B18:C18"/>
    <mergeCell ref="B24:C24"/>
    <mergeCell ref="F21:G21"/>
    <mergeCell ref="B22:C22"/>
    <mergeCell ref="B17:C17"/>
    <mergeCell ref="G28:J28"/>
    <mergeCell ref="G29:J29"/>
    <mergeCell ref="G30:J30"/>
    <mergeCell ref="C25:F25"/>
    <mergeCell ref="C26:F26"/>
    <mergeCell ref="B21:C21"/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9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ht="12.75">
      <c r="C4" s="16"/>
    </row>
    <row r="5" spans="3:5" ht="13.5" customHeight="1">
      <c r="C5" s="166" t="s">
        <v>33</v>
      </c>
      <c r="D5" s="166"/>
      <c r="E5" s="166"/>
    </row>
    <row r="6" spans="3:5" ht="12.75" customHeight="1">
      <c r="C6" s="167" t="s">
        <v>85</v>
      </c>
      <c r="D6" s="167"/>
      <c r="E6" s="167"/>
    </row>
    <row r="7" ht="12.75">
      <c r="C7" s="1"/>
    </row>
    <row r="8" ht="18" customHeight="1">
      <c r="C8" s="17"/>
    </row>
    <row r="9" ht="18" customHeight="1" thickBot="1">
      <c r="C9" s="17"/>
    </row>
    <row r="10" spans="3:5" ht="13.5">
      <c r="C10" s="21" t="s">
        <v>23</v>
      </c>
      <c r="D10" s="22" t="s">
        <v>1</v>
      </c>
      <c r="E10" s="21" t="s">
        <v>24</v>
      </c>
    </row>
    <row r="11" spans="3:5" ht="13.5" customHeight="1" thickBot="1">
      <c r="C11" s="18"/>
      <c r="D11" s="19" t="s">
        <v>4</v>
      </c>
      <c r="E11" s="58" t="s">
        <v>4</v>
      </c>
    </row>
    <row r="12" spans="3:5" ht="12.75" customHeight="1">
      <c r="C12" s="47"/>
      <c r="D12" s="43"/>
      <c r="E12" s="13"/>
    </row>
    <row r="13" spans="3:5" ht="24.75" customHeight="1">
      <c r="C13" s="48" t="s">
        <v>25</v>
      </c>
      <c r="D13" s="44">
        <v>6055927</v>
      </c>
      <c r="E13" s="33">
        <v>4171559</v>
      </c>
    </row>
    <row r="14" spans="3:5" ht="14.25" thickBot="1">
      <c r="C14" s="48" t="s">
        <v>26</v>
      </c>
      <c r="D14" s="45">
        <v>0</v>
      </c>
      <c r="E14" s="33">
        <v>0</v>
      </c>
    </row>
    <row r="15" spans="3:5" ht="14.25" thickTop="1">
      <c r="C15" s="49" t="s">
        <v>27</v>
      </c>
      <c r="D15" s="46">
        <f>D13+D14</f>
        <v>6055927</v>
      </c>
      <c r="E15" s="86">
        <f>E13+E14</f>
        <v>4171559</v>
      </c>
    </row>
    <row r="16" spans="3:5" ht="18" customHeight="1">
      <c r="C16" s="48" t="s">
        <v>28</v>
      </c>
      <c r="D16" s="44">
        <v>-5676706</v>
      </c>
      <c r="E16" s="33">
        <v>-4378681</v>
      </c>
    </row>
    <row r="17" spans="3:5" ht="16.5" customHeight="1" thickBot="1">
      <c r="C17" s="48" t="s">
        <v>82</v>
      </c>
      <c r="D17" s="37">
        <v>-75699</v>
      </c>
      <c r="E17" s="37">
        <v>-19105</v>
      </c>
    </row>
    <row r="18" spans="3:5" ht="17.25" customHeight="1">
      <c r="C18" s="49" t="s">
        <v>29</v>
      </c>
      <c r="D18" s="35">
        <f>D15+D16+D17</f>
        <v>303522</v>
      </c>
      <c r="E18" s="35">
        <f>E15+E16+E17</f>
        <v>-226227</v>
      </c>
    </row>
    <row r="19" spans="3:5" ht="16.5" customHeight="1" thickBot="1">
      <c r="C19" s="48" t="s">
        <v>30</v>
      </c>
      <c r="D19" s="37">
        <v>-16368</v>
      </c>
      <c r="E19" s="33">
        <v>744</v>
      </c>
    </row>
    <row r="20" spans="1:7" ht="16.5" customHeight="1" thickBot="1">
      <c r="A20" s="41"/>
      <c r="C20" s="49" t="s">
        <v>31</v>
      </c>
      <c r="D20" s="87">
        <f>D18+D19</f>
        <v>287154</v>
      </c>
      <c r="E20" s="87">
        <f>E18+E19</f>
        <v>-225483</v>
      </c>
      <c r="F20" s="41"/>
      <c r="G20" s="41"/>
    </row>
    <row r="21" spans="1:7" ht="15.75" customHeight="1">
      <c r="A21" s="41"/>
      <c r="C21" s="48"/>
      <c r="D21" s="42"/>
      <c r="E21" s="36"/>
      <c r="F21" s="41"/>
      <c r="G21" s="41"/>
    </row>
    <row r="22" spans="1:17" ht="18" customHeight="1" thickBot="1">
      <c r="A22" s="41"/>
      <c r="C22" s="49" t="s">
        <v>32</v>
      </c>
      <c r="D22" s="38">
        <f>D20</f>
        <v>287154</v>
      </c>
      <c r="E22" s="38">
        <f>E20</f>
        <v>-225483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6.5" customHeight="1" thickBot="1" thickTop="1">
      <c r="C23" s="50"/>
      <c r="D23" s="45"/>
      <c r="E23" s="37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3:17" ht="0.75" customHeight="1">
      <c r="C24" s="16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8" customHeight="1"/>
    <row r="30" spans="3:7" ht="12.75" customHeight="1">
      <c r="C30" s="14" t="s">
        <v>17</v>
      </c>
      <c r="D30" s="181" t="s">
        <v>18</v>
      </c>
      <c r="E30" s="181"/>
      <c r="F30" s="181"/>
      <c r="G30" s="181"/>
    </row>
    <row r="31" spans="3:7" ht="18" customHeight="1">
      <c r="C31" s="15" t="s">
        <v>19</v>
      </c>
      <c r="D31" s="190" t="s">
        <v>20</v>
      </c>
      <c r="E31" s="190"/>
      <c r="F31" s="190"/>
      <c r="G31" s="190"/>
    </row>
    <row r="32" spans="3:7" ht="17.25" customHeight="1">
      <c r="C32" s="14" t="s">
        <v>21</v>
      </c>
      <c r="D32" s="191" t="s">
        <v>22</v>
      </c>
      <c r="E32" s="191"/>
      <c r="F32" s="191"/>
      <c r="G32" s="191"/>
    </row>
    <row r="33" spans="4:7" ht="18.75" customHeight="1">
      <c r="D33" s="191" t="s">
        <v>35</v>
      </c>
      <c r="E33" s="191"/>
      <c r="F33" s="191"/>
      <c r="G33" s="191"/>
    </row>
    <row r="34" ht="12.75" customHeight="1"/>
    <row r="35" ht="13.5" customHeight="1"/>
    <row r="36" spans="3:7" ht="12.75" customHeight="1">
      <c r="C36" s="14"/>
      <c r="D36" s="191"/>
      <c r="E36" s="191"/>
      <c r="F36" s="191"/>
      <c r="G36" s="191"/>
    </row>
    <row r="37" spans="3:7" ht="12.75">
      <c r="C37" s="15" t="s">
        <v>19</v>
      </c>
      <c r="D37" s="190" t="s">
        <v>20</v>
      </c>
      <c r="E37" s="190"/>
      <c r="F37" s="190"/>
      <c r="G37" s="190"/>
    </row>
    <row r="38" spans="3:7" ht="13.5">
      <c r="C38" s="14" t="s">
        <v>21</v>
      </c>
      <c r="D38" s="191" t="s">
        <v>22</v>
      </c>
      <c r="E38" s="191"/>
      <c r="F38" s="191"/>
      <c r="G38" s="191"/>
    </row>
    <row r="39" spans="4:7" ht="13.5">
      <c r="D39" s="191" t="s">
        <v>35</v>
      </c>
      <c r="E39" s="191"/>
      <c r="F39" s="191"/>
      <c r="G39" s="191"/>
    </row>
  </sheetData>
  <sheetProtection/>
  <mergeCells count="10">
    <mergeCell ref="D37:G37"/>
    <mergeCell ref="D38:G38"/>
    <mergeCell ref="D39:G39"/>
    <mergeCell ref="C5:E5"/>
    <mergeCell ref="C6:E6"/>
    <mergeCell ref="D30:G30"/>
    <mergeCell ref="D31:G31"/>
    <mergeCell ref="D32:G32"/>
    <mergeCell ref="D36:G36"/>
    <mergeCell ref="D33:G33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7">
      <selection activeCell="H35" sqref="H35"/>
    </sheetView>
  </sheetViews>
  <sheetFormatPr defaultColWidth="11.421875" defaultRowHeight="12.75"/>
  <cols>
    <col min="2" max="2" width="36.140625" style="0" customWidth="1"/>
    <col min="4" max="4" width="12.140625" style="0" customWidth="1"/>
    <col min="5" max="5" width="13.140625" style="0" customWidth="1"/>
    <col min="6" max="6" width="24.00390625" style="0" customWidth="1"/>
    <col min="7" max="7" width="12.57421875" style="0" customWidth="1"/>
    <col min="8" max="8" width="13.57421875" style="0" customWidth="1"/>
    <col min="9" max="9" width="11.8515625" style="0" bestFit="1" customWidth="1"/>
  </cols>
  <sheetData>
    <row r="2" spans="2:9" ht="13.5">
      <c r="B2" s="214" t="s">
        <v>87</v>
      </c>
      <c r="C2" s="214"/>
      <c r="D2" s="214"/>
      <c r="E2" s="214"/>
      <c r="F2" s="214"/>
      <c r="G2" s="214"/>
      <c r="H2" s="214"/>
      <c r="I2" s="214"/>
    </row>
    <row r="3" spans="2:9" ht="13.5">
      <c r="B3" s="105"/>
      <c r="C3" s="105"/>
      <c r="D3" s="105"/>
      <c r="E3" s="105"/>
      <c r="F3" s="105"/>
      <c r="G3" s="105"/>
      <c r="H3" s="105"/>
      <c r="I3" s="105"/>
    </row>
    <row r="4" spans="2:9" ht="12.75">
      <c r="B4" s="167" t="s">
        <v>33</v>
      </c>
      <c r="C4" s="167"/>
      <c r="D4" s="167"/>
      <c r="E4" s="167"/>
      <c r="F4" s="167"/>
      <c r="G4" s="167"/>
      <c r="H4" s="167"/>
      <c r="I4" s="167"/>
    </row>
    <row r="5" spans="2:9" ht="12.75">
      <c r="B5" s="167" t="s">
        <v>98</v>
      </c>
      <c r="C5" s="167"/>
      <c r="D5" s="167"/>
      <c r="E5" s="167"/>
      <c r="F5" s="167"/>
      <c r="G5" s="167"/>
      <c r="H5" s="167"/>
      <c r="I5" s="167"/>
    </row>
    <row r="6" ht="12.75">
      <c r="B6" s="1"/>
    </row>
    <row r="7" ht="13.5" thickBot="1">
      <c r="B7" s="1"/>
    </row>
    <row r="8" spans="2:9" ht="13.5">
      <c r="B8" s="215" t="s">
        <v>0</v>
      </c>
      <c r="C8" s="216"/>
      <c r="D8" s="3" t="s">
        <v>1</v>
      </c>
      <c r="E8" s="4" t="s">
        <v>2</v>
      </c>
      <c r="F8" s="215" t="s">
        <v>3</v>
      </c>
      <c r="G8" s="216"/>
      <c r="H8" s="2" t="s">
        <v>1</v>
      </c>
      <c r="I8" s="3" t="s">
        <v>2</v>
      </c>
    </row>
    <row r="9" spans="2:9" ht="14.25" thickBot="1">
      <c r="B9" s="217"/>
      <c r="C9" s="218"/>
      <c r="D9" s="5" t="s">
        <v>4</v>
      </c>
      <c r="E9" s="6" t="s">
        <v>4</v>
      </c>
      <c r="F9" s="217"/>
      <c r="G9" s="218"/>
      <c r="H9" s="5" t="s">
        <v>4</v>
      </c>
      <c r="I9" s="6" t="s">
        <v>4</v>
      </c>
    </row>
    <row r="10" spans="2:9" ht="13.5">
      <c r="B10" s="219" t="s">
        <v>5</v>
      </c>
      <c r="C10" s="220"/>
      <c r="D10" s="13">
        <v>957</v>
      </c>
      <c r="E10" s="43">
        <v>79</v>
      </c>
      <c r="F10" s="219"/>
      <c r="G10" s="221"/>
      <c r="H10" s="13"/>
      <c r="I10" s="106"/>
    </row>
    <row r="11" spans="2:9" ht="13.5">
      <c r="B11" s="208"/>
      <c r="C11" s="209"/>
      <c r="D11" s="107"/>
      <c r="E11" s="108"/>
      <c r="F11" s="208" t="s">
        <v>88</v>
      </c>
      <c r="G11" s="210"/>
      <c r="H11" s="107">
        <v>3287</v>
      </c>
      <c r="I11" s="107">
        <v>3248</v>
      </c>
    </row>
    <row r="12" spans="2:9" ht="13.5">
      <c r="B12" s="208" t="s">
        <v>89</v>
      </c>
      <c r="C12" s="209"/>
      <c r="D12" s="107">
        <v>0</v>
      </c>
      <c r="E12" s="107">
        <v>0</v>
      </c>
      <c r="F12" s="208"/>
      <c r="G12" s="210"/>
      <c r="H12" s="107"/>
      <c r="I12" s="107"/>
    </row>
    <row r="13" spans="2:9" ht="13.5">
      <c r="B13" s="109"/>
      <c r="C13" s="110"/>
      <c r="D13" s="107"/>
      <c r="E13" s="111"/>
      <c r="F13" s="208" t="s">
        <v>135</v>
      </c>
      <c r="G13" s="210"/>
      <c r="H13" s="107">
        <v>1653</v>
      </c>
      <c r="I13" s="107">
        <v>1570</v>
      </c>
    </row>
    <row r="14" spans="2:9" ht="13.5">
      <c r="B14" s="109"/>
      <c r="C14" s="110"/>
      <c r="D14" s="107"/>
      <c r="E14" s="111"/>
      <c r="F14" s="208"/>
      <c r="G14" s="210"/>
      <c r="H14" s="107"/>
      <c r="I14" s="107"/>
    </row>
    <row r="15" spans="2:9" ht="13.5">
      <c r="B15" s="109"/>
      <c r="C15" s="110"/>
      <c r="D15" s="107"/>
      <c r="E15" s="111"/>
      <c r="F15" s="208"/>
      <c r="G15" s="210"/>
      <c r="H15" s="107"/>
      <c r="I15" s="111"/>
    </row>
    <row r="16" spans="2:9" ht="13.5">
      <c r="B16" s="208" t="s">
        <v>90</v>
      </c>
      <c r="C16" s="209"/>
      <c r="D16" s="107">
        <v>45032</v>
      </c>
      <c r="E16" s="112">
        <v>38646</v>
      </c>
      <c r="F16" s="208"/>
      <c r="G16" s="210"/>
      <c r="H16" s="107"/>
      <c r="I16" s="113"/>
    </row>
    <row r="17" spans="2:9" ht="14.25" thickBot="1">
      <c r="B17" s="208" t="s">
        <v>91</v>
      </c>
      <c r="C17" s="209"/>
      <c r="D17" s="107">
        <v>3500</v>
      </c>
      <c r="E17" s="112">
        <v>5000</v>
      </c>
      <c r="F17" s="208"/>
      <c r="G17" s="210"/>
      <c r="H17" s="107"/>
      <c r="I17" s="113"/>
    </row>
    <row r="18" spans="2:9" ht="13.5">
      <c r="B18" s="208"/>
      <c r="C18" s="209"/>
      <c r="D18" s="107"/>
      <c r="E18" s="108"/>
      <c r="F18" s="205" t="s">
        <v>8</v>
      </c>
      <c r="G18" s="206"/>
      <c r="H18" s="114">
        <f>H11+H13</f>
        <v>4940</v>
      </c>
      <c r="I18" s="114">
        <f>I11+I13</f>
        <v>4818</v>
      </c>
    </row>
    <row r="19" spans="2:9" ht="13.5">
      <c r="B19" s="208"/>
      <c r="C19" s="209"/>
      <c r="D19" s="107"/>
      <c r="E19" s="108"/>
      <c r="F19" s="208"/>
      <c r="G19" s="209"/>
      <c r="H19" s="107"/>
      <c r="I19" s="108"/>
    </row>
    <row r="20" spans="2:9" ht="13.5">
      <c r="B20" s="208"/>
      <c r="C20" s="209"/>
      <c r="D20" s="107"/>
      <c r="E20" s="108"/>
      <c r="F20" s="208"/>
      <c r="G20" s="209"/>
      <c r="H20" s="107"/>
      <c r="I20" s="108"/>
    </row>
    <row r="21" spans="2:9" ht="13.5">
      <c r="B21" s="109"/>
      <c r="C21" s="110"/>
      <c r="D21" s="107"/>
      <c r="E21" s="111"/>
      <c r="F21" s="211" t="s">
        <v>9</v>
      </c>
      <c r="G21" s="212"/>
      <c r="H21" s="107">
        <f>H22</f>
        <v>17758</v>
      </c>
      <c r="I21" s="112">
        <v>17758</v>
      </c>
    </row>
    <row r="22" spans="2:9" ht="13.5">
      <c r="B22" s="109"/>
      <c r="C22" s="110"/>
      <c r="D22" s="115"/>
      <c r="E22" s="111"/>
      <c r="F22" s="211" t="s">
        <v>92</v>
      </c>
      <c r="G22" s="212"/>
      <c r="H22" s="107">
        <v>17758</v>
      </c>
      <c r="I22" s="112">
        <v>17758</v>
      </c>
    </row>
    <row r="23" spans="2:9" ht="13.5">
      <c r="B23" s="109"/>
      <c r="C23" s="110"/>
      <c r="D23" s="116"/>
      <c r="E23" s="111"/>
      <c r="F23" s="211"/>
      <c r="G23" s="212"/>
      <c r="H23" s="107"/>
      <c r="I23" s="110"/>
    </row>
    <row r="24" spans="2:9" ht="13.5">
      <c r="B24" s="109"/>
      <c r="C24" s="110"/>
      <c r="D24" s="107"/>
      <c r="E24" s="111"/>
      <c r="F24" s="211"/>
      <c r="G24" s="212"/>
      <c r="H24" s="107"/>
      <c r="I24" s="110"/>
    </row>
    <row r="25" spans="2:9" ht="13.5">
      <c r="B25" s="109"/>
      <c r="C25" s="110"/>
      <c r="D25" s="107"/>
      <c r="E25" s="111"/>
      <c r="F25" s="211" t="s">
        <v>93</v>
      </c>
      <c r="G25" s="212"/>
      <c r="H25" s="107">
        <f>H26+H27+H28</f>
        <v>26791</v>
      </c>
      <c r="I25" s="107">
        <f>I26+I27+I28</f>
        <v>21149</v>
      </c>
    </row>
    <row r="26" spans="2:9" ht="13.5">
      <c r="B26" s="117"/>
      <c r="C26" s="118"/>
      <c r="D26" s="107"/>
      <c r="E26" s="213"/>
      <c r="F26" s="211" t="s">
        <v>94</v>
      </c>
      <c r="G26" s="212"/>
      <c r="H26" s="107">
        <v>67528</v>
      </c>
      <c r="I26" s="107">
        <v>63083</v>
      </c>
    </row>
    <row r="27" spans="2:9" ht="13.5">
      <c r="B27" s="117"/>
      <c r="C27" s="118"/>
      <c r="D27" s="107"/>
      <c r="E27" s="213"/>
      <c r="F27" s="211" t="s">
        <v>95</v>
      </c>
      <c r="G27" s="212"/>
      <c r="H27" s="107">
        <v>-46379</v>
      </c>
      <c r="I27" s="107">
        <v>-46379</v>
      </c>
    </row>
    <row r="28" spans="2:9" ht="13.5">
      <c r="B28" s="208"/>
      <c r="C28" s="209"/>
      <c r="D28" s="107"/>
      <c r="E28" s="108"/>
      <c r="F28" s="211" t="s">
        <v>14</v>
      </c>
      <c r="G28" s="212"/>
      <c r="H28" s="107">
        <v>5642</v>
      </c>
      <c r="I28" s="107">
        <v>4445</v>
      </c>
    </row>
    <row r="29" spans="2:9" ht="14.25" thickBot="1">
      <c r="B29" s="109"/>
      <c r="C29" s="110"/>
      <c r="D29" s="107"/>
      <c r="E29" s="111"/>
      <c r="F29" s="205"/>
      <c r="G29" s="206"/>
      <c r="H29" s="119"/>
      <c r="I29" s="120"/>
    </row>
    <row r="30" spans="2:9" ht="13.5">
      <c r="B30" s="109"/>
      <c r="C30" s="110"/>
      <c r="D30" s="107"/>
      <c r="E30" s="111"/>
      <c r="F30" s="205" t="s">
        <v>16</v>
      </c>
      <c r="G30" s="207"/>
      <c r="H30" s="115">
        <f>H21+H25</f>
        <v>44549</v>
      </c>
      <c r="I30" s="115">
        <f>I21+I25</f>
        <v>38907</v>
      </c>
    </row>
    <row r="31" spans="2:9" ht="14.25" thickBot="1">
      <c r="B31" s="208"/>
      <c r="C31" s="209"/>
      <c r="D31" s="119"/>
      <c r="E31" s="103"/>
      <c r="F31" s="208"/>
      <c r="G31" s="210"/>
      <c r="H31" s="119"/>
      <c r="I31" s="121"/>
    </row>
    <row r="32" spans="2:9" ht="14.25" thickBot="1">
      <c r="B32" s="205" t="s">
        <v>15</v>
      </c>
      <c r="C32" s="206"/>
      <c r="D32" s="122">
        <f>D10+D12+D16+D17</f>
        <v>49489</v>
      </c>
      <c r="E32" s="122">
        <f>E10+E12+E16+E17</f>
        <v>43725</v>
      </c>
      <c r="F32" s="205" t="s">
        <v>34</v>
      </c>
      <c r="G32" s="207"/>
      <c r="H32" s="122">
        <f>+H18+H30</f>
        <v>49489</v>
      </c>
      <c r="I32" s="122">
        <f>+I18+I30</f>
        <v>43725</v>
      </c>
    </row>
    <row r="33" spans="2:9" ht="14.25" thickTop="1">
      <c r="B33" s="208"/>
      <c r="C33" s="209"/>
      <c r="D33" s="107"/>
      <c r="E33" s="108"/>
      <c r="F33" s="208"/>
      <c r="G33" s="210"/>
      <c r="H33" s="123"/>
      <c r="I33" s="113"/>
    </row>
    <row r="34" spans="2:9" ht="13.5">
      <c r="B34" s="208" t="s">
        <v>96</v>
      </c>
      <c r="C34" s="209"/>
      <c r="D34" s="107">
        <v>291508</v>
      </c>
      <c r="E34" s="107">
        <v>715504</v>
      </c>
      <c r="F34" s="208" t="s">
        <v>97</v>
      </c>
      <c r="G34" s="210"/>
      <c r="H34" s="107">
        <v>291508</v>
      </c>
      <c r="I34" s="107">
        <v>715504</v>
      </c>
    </row>
    <row r="35" spans="2:9" ht="14.25" thickBot="1">
      <c r="B35" s="182"/>
      <c r="C35" s="203"/>
      <c r="D35" s="119"/>
      <c r="E35" s="124"/>
      <c r="F35" s="182"/>
      <c r="G35" s="183"/>
      <c r="H35" s="125"/>
      <c r="I35" s="126"/>
    </row>
    <row r="36" spans="2:9" ht="12.75">
      <c r="B36" s="9"/>
      <c r="C36" s="192"/>
      <c r="D36" s="204"/>
      <c r="E36" s="192"/>
      <c r="F36" s="192"/>
      <c r="G36" s="56"/>
      <c r="H36" s="56"/>
      <c r="I36" s="56"/>
    </row>
  </sheetData>
  <sheetProtection/>
  <mergeCells count="47">
    <mergeCell ref="B2:I2"/>
    <mergeCell ref="B4:I4"/>
    <mergeCell ref="B5:I5"/>
    <mergeCell ref="B8:C9"/>
    <mergeCell ref="F8:G9"/>
    <mergeCell ref="B10:C10"/>
    <mergeCell ref="F10:G10"/>
    <mergeCell ref="B11:C11"/>
    <mergeCell ref="F11:G11"/>
    <mergeCell ref="B12:C12"/>
    <mergeCell ref="F12:G12"/>
    <mergeCell ref="F13:G13"/>
    <mergeCell ref="F14:G14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F21:G21"/>
    <mergeCell ref="F22:G22"/>
    <mergeCell ref="F23:G23"/>
    <mergeCell ref="F24:G24"/>
    <mergeCell ref="F25:G25"/>
    <mergeCell ref="E26:E27"/>
    <mergeCell ref="F26:G26"/>
    <mergeCell ref="F27:G27"/>
    <mergeCell ref="B28:C28"/>
    <mergeCell ref="F28:G28"/>
    <mergeCell ref="F29:G29"/>
    <mergeCell ref="F30:G30"/>
    <mergeCell ref="B31:C31"/>
    <mergeCell ref="F31:G31"/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D29" sqref="D29"/>
    </sheetView>
  </sheetViews>
  <sheetFormatPr defaultColWidth="11.421875" defaultRowHeight="12.75"/>
  <cols>
    <col min="2" max="2" width="38.28125" style="0" customWidth="1"/>
    <col min="3" max="3" width="15.8515625" style="0" customWidth="1"/>
    <col min="4" max="4" width="14.7109375" style="0" customWidth="1"/>
  </cols>
  <sheetData>
    <row r="2" spans="2:4" ht="13.5">
      <c r="B2" s="214" t="s">
        <v>99</v>
      </c>
      <c r="C2" s="214"/>
      <c r="D2" s="214"/>
    </row>
    <row r="3" ht="12.75">
      <c r="B3" s="16"/>
    </row>
    <row r="4" spans="2:4" ht="12.75">
      <c r="B4" s="222" t="s">
        <v>100</v>
      </c>
      <c r="C4" s="222"/>
      <c r="D4" s="222"/>
    </row>
    <row r="5" spans="2:4" ht="12.75">
      <c r="B5" s="167" t="s">
        <v>105</v>
      </c>
      <c r="C5" s="167"/>
      <c r="D5" s="167"/>
    </row>
    <row r="6" spans="2:4" ht="12.75">
      <c r="B6" s="223"/>
      <c r="C6" s="223"/>
      <c r="D6" s="223"/>
    </row>
    <row r="7" ht="12.75">
      <c r="B7" s="17"/>
    </row>
    <row r="8" ht="13.5" thickBot="1">
      <c r="B8" s="17"/>
    </row>
    <row r="9" spans="2:4" ht="13.5">
      <c r="B9" s="21" t="s">
        <v>23</v>
      </c>
      <c r="C9" s="22" t="s">
        <v>1</v>
      </c>
      <c r="D9" s="22" t="s">
        <v>24</v>
      </c>
    </row>
    <row r="10" spans="2:4" ht="13.5" customHeight="1" thickBot="1">
      <c r="B10" s="18"/>
      <c r="C10" s="104" t="s">
        <v>4</v>
      </c>
      <c r="D10" s="104" t="s">
        <v>4</v>
      </c>
    </row>
    <row r="11" spans="2:4" ht="13.5" customHeight="1">
      <c r="B11" s="127"/>
      <c r="C11" s="13"/>
      <c r="D11" s="108"/>
    </row>
    <row r="12" spans="2:4" ht="13.5" customHeight="1">
      <c r="B12" s="128" t="s">
        <v>101</v>
      </c>
      <c r="C12" s="107">
        <v>1513982</v>
      </c>
      <c r="D12" s="107">
        <v>1034998</v>
      </c>
    </row>
    <row r="13" spans="2:4" ht="13.5" customHeight="1">
      <c r="B13" s="128"/>
      <c r="C13" s="129"/>
      <c r="D13" s="108"/>
    </row>
    <row r="14" spans="2:4" ht="13.5" customHeight="1">
      <c r="B14" s="128" t="s">
        <v>102</v>
      </c>
      <c r="C14" s="107">
        <v>-1508340</v>
      </c>
      <c r="D14" s="107">
        <v>-1030553</v>
      </c>
    </row>
    <row r="15" spans="2:4" ht="13.5" customHeight="1">
      <c r="B15" s="127"/>
      <c r="C15" s="107"/>
      <c r="D15" s="108"/>
    </row>
    <row r="16" spans="2:4" ht="13.5" customHeight="1">
      <c r="B16" s="127" t="s">
        <v>103</v>
      </c>
      <c r="C16" s="115">
        <f>C12+C14</f>
        <v>5642</v>
      </c>
      <c r="D16" s="115">
        <f>D12+D14</f>
        <v>4445</v>
      </c>
    </row>
    <row r="17" spans="2:4" ht="13.5" customHeight="1">
      <c r="B17" s="128"/>
      <c r="C17" s="107"/>
      <c r="D17" s="108"/>
    </row>
    <row r="18" spans="2:4" ht="13.5" customHeight="1">
      <c r="B18" s="128"/>
      <c r="C18" s="107"/>
      <c r="D18" s="108"/>
    </row>
    <row r="19" spans="2:4" ht="13.5" customHeight="1" thickBot="1">
      <c r="B19" s="128"/>
      <c r="C19" s="119"/>
      <c r="D19" s="108"/>
    </row>
    <row r="20" spans="2:4" ht="16.5" customHeight="1" thickBot="1">
      <c r="B20" s="127" t="s">
        <v>104</v>
      </c>
      <c r="C20" s="122">
        <f>C16</f>
        <v>5642</v>
      </c>
      <c r="D20" s="130">
        <f>D16</f>
        <v>4445</v>
      </c>
    </row>
    <row r="21" spans="2:4" ht="14.25" thickTop="1">
      <c r="B21" s="128"/>
      <c r="C21" s="107"/>
      <c r="D21" s="108"/>
    </row>
    <row r="22" spans="2:4" ht="14.25" thickBot="1">
      <c r="B22" s="121"/>
      <c r="C22" s="119"/>
      <c r="D22" s="124"/>
    </row>
    <row r="23" ht="12.75">
      <c r="B23" s="16"/>
    </row>
  </sheetData>
  <sheetProtection/>
  <mergeCells count="4">
    <mergeCell ref="B2:D2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31">
      <selection activeCell="E57" sqref="E57"/>
    </sheetView>
  </sheetViews>
  <sheetFormatPr defaultColWidth="11.421875" defaultRowHeight="12.75"/>
  <cols>
    <col min="2" max="2" width="49.7109375" style="0" customWidth="1"/>
    <col min="3" max="3" width="13.8515625" style="0" customWidth="1"/>
    <col min="4" max="4" width="14.00390625" style="0" customWidth="1"/>
    <col min="5" max="5" width="13.28125" style="0" customWidth="1"/>
    <col min="6" max="6" width="14.140625" style="0" customWidth="1"/>
  </cols>
  <sheetData>
    <row r="1" ht="16.5">
      <c r="A1" s="24"/>
    </row>
    <row r="2" spans="1:6" ht="16.5">
      <c r="A2" s="224" t="s">
        <v>33</v>
      </c>
      <c r="B2" s="224"/>
      <c r="C2" s="224"/>
      <c r="D2" s="224"/>
      <c r="E2" s="224"/>
      <c r="F2" s="224"/>
    </row>
    <row r="3" spans="1:6" ht="16.5">
      <c r="A3" s="224" t="s">
        <v>37</v>
      </c>
      <c r="B3" s="224"/>
      <c r="C3" s="224"/>
      <c r="D3" s="224"/>
      <c r="E3" s="224"/>
      <c r="F3" s="224"/>
    </row>
    <row r="4" spans="1:6" ht="13.5">
      <c r="A4" s="166" t="s">
        <v>134</v>
      </c>
      <c r="B4" s="166"/>
      <c r="C4" s="166"/>
      <c r="D4" s="166"/>
      <c r="E4" s="166"/>
      <c r="F4" s="166"/>
    </row>
    <row r="5" spans="1:6" ht="16.5">
      <c r="A5" s="24"/>
      <c r="F5" s="131"/>
    </row>
    <row r="6" ht="17.25" thickBot="1">
      <c r="A6" s="26"/>
    </row>
    <row r="7" spans="1:6" ht="14.25" thickBot="1">
      <c r="A7" s="132"/>
      <c r="B7" s="225" t="s">
        <v>23</v>
      </c>
      <c r="C7" s="133" t="s">
        <v>38</v>
      </c>
      <c r="D7" s="227" t="s">
        <v>39</v>
      </c>
      <c r="E7" s="228"/>
      <c r="F7" s="134" t="s">
        <v>40</v>
      </c>
    </row>
    <row r="8" spans="1:6" ht="14.25" thickBot="1">
      <c r="A8" s="135"/>
      <c r="B8" s="226"/>
      <c r="C8" s="136" t="s">
        <v>4</v>
      </c>
      <c r="D8" s="137" t="s">
        <v>41</v>
      </c>
      <c r="E8" s="137" t="s">
        <v>42</v>
      </c>
      <c r="F8" s="138" t="s">
        <v>4</v>
      </c>
    </row>
    <row r="9" spans="1:6" ht="13.5">
      <c r="A9" s="139">
        <v>1</v>
      </c>
      <c r="B9" s="140" t="s">
        <v>0</v>
      </c>
      <c r="C9" s="141"/>
      <c r="D9" s="141"/>
      <c r="E9" s="141"/>
      <c r="F9" s="142"/>
    </row>
    <row r="10" spans="1:6" ht="13.5">
      <c r="A10" s="143">
        <v>10</v>
      </c>
      <c r="B10" s="144" t="s">
        <v>43</v>
      </c>
      <c r="C10" s="145">
        <f>C11+C12</f>
        <v>928</v>
      </c>
      <c r="D10" s="145">
        <f>D11+D12</f>
        <v>388696</v>
      </c>
      <c r="E10" s="145">
        <f>E11+E12</f>
        <v>388667</v>
      </c>
      <c r="F10" s="146">
        <f aca="true" t="shared" si="0" ref="F10:F16">+C10+D10-E10</f>
        <v>957</v>
      </c>
    </row>
    <row r="11" spans="1:6" ht="13.5">
      <c r="A11" s="147">
        <v>1001</v>
      </c>
      <c r="B11" s="148" t="s">
        <v>44</v>
      </c>
      <c r="C11" s="149">
        <v>834</v>
      </c>
      <c r="D11" s="149">
        <v>267574</v>
      </c>
      <c r="E11" s="149">
        <v>268048</v>
      </c>
      <c r="F11" s="150">
        <f t="shared" si="0"/>
        <v>360</v>
      </c>
    </row>
    <row r="12" spans="1:6" ht="13.5">
      <c r="A12" s="147">
        <v>1004</v>
      </c>
      <c r="B12" s="148" t="s">
        <v>46</v>
      </c>
      <c r="C12" s="149">
        <v>94</v>
      </c>
      <c r="D12" s="149">
        <v>121122</v>
      </c>
      <c r="E12" s="149">
        <v>120619</v>
      </c>
      <c r="F12" s="150">
        <f t="shared" si="0"/>
        <v>597</v>
      </c>
    </row>
    <row r="13" spans="1:6" ht="13.5">
      <c r="A13" s="143">
        <v>12</v>
      </c>
      <c r="B13" s="144" t="s">
        <v>106</v>
      </c>
      <c r="C13" s="145"/>
      <c r="D13" s="145">
        <f>D14</f>
        <v>1684653</v>
      </c>
      <c r="E13" s="145">
        <f>E14</f>
        <v>1684653</v>
      </c>
      <c r="F13" s="146">
        <f t="shared" si="0"/>
        <v>0</v>
      </c>
    </row>
    <row r="14" spans="1:6" ht="13.5">
      <c r="A14" s="147">
        <v>1201</v>
      </c>
      <c r="B14" s="148" t="s">
        <v>107</v>
      </c>
      <c r="C14" s="149"/>
      <c r="D14" s="149">
        <v>1684653</v>
      </c>
      <c r="E14" s="149">
        <v>1684653</v>
      </c>
      <c r="F14" s="150">
        <f t="shared" si="0"/>
        <v>0</v>
      </c>
    </row>
    <row r="15" spans="1:6" ht="13.5">
      <c r="A15" s="143">
        <v>16</v>
      </c>
      <c r="B15" s="144" t="s">
        <v>108</v>
      </c>
      <c r="C15" s="145">
        <f>C16</f>
        <v>0</v>
      </c>
      <c r="D15" s="145">
        <f>D16</f>
        <v>3</v>
      </c>
      <c r="E15" s="145">
        <f>E16</f>
        <v>3</v>
      </c>
      <c r="F15" s="150">
        <f t="shared" si="0"/>
        <v>0</v>
      </c>
    </row>
    <row r="16" spans="1:6" ht="13.5">
      <c r="A16" s="147">
        <v>1601</v>
      </c>
      <c r="B16" s="148" t="s">
        <v>109</v>
      </c>
      <c r="C16" s="149"/>
      <c r="D16" s="149">
        <v>3</v>
      </c>
      <c r="E16" s="149">
        <v>3</v>
      </c>
      <c r="F16" s="163">
        <f t="shared" si="0"/>
        <v>0</v>
      </c>
    </row>
    <row r="17" spans="1:6" ht="13.5">
      <c r="A17" s="143">
        <v>18</v>
      </c>
      <c r="B17" s="144" t="s">
        <v>110</v>
      </c>
      <c r="C17" s="145">
        <f>+C18+C19+C20</f>
        <v>49446</v>
      </c>
      <c r="D17" s="145">
        <f>+D18+D19+D20</f>
        <v>4090</v>
      </c>
      <c r="E17" s="145">
        <f>+E18+E19+E20</f>
        <v>8504</v>
      </c>
      <c r="F17" s="146">
        <f aca="true" t="shared" si="1" ref="F17:F22">+C17+D17-E17</f>
        <v>45032</v>
      </c>
    </row>
    <row r="18" spans="1:6" ht="13.5">
      <c r="A18" s="147">
        <v>1801</v>
      </c>
      <c r="B18" s="148" t="s">
        <v>111</v>
      </c>
      <c r="C18" s="149">
        <v>23032</v>
      </c>
      <c r="D18" s="149"/>
      <c r="E18" s="149"/>
      <c r="F18" s="150">
        <f t="shared" si="1"/>
        <v>23032</v>
      </c>
    </row>
    <row r="19" spans="1:6" ht="13.5">
      <c r="A19" s="147">
        <v>1802</v>
      </c>
      <c r="B19" s="148" t="s">
        <v>112</v>
      </c>
      <c r="C19" s="149">
        <v>80810</v>
      </c>
      <c r="D19" s="149">
        <v>4090</v>
      </c>
      <c r="E19" s="149"/>
      <c r="F19" s="150">
        <f t="shared" si="1"/>
        <v>84900</v>
      </c>
    </row>
    <row r="20" spans="1:6" ht="13.5">
      <c r="A20" s="147">
        <v>1809</v>
      </c>
      <c r="B20" s="148" t="s">
        <v>113</v>
      </c>
      <c r="C20" s="149">
        <v>-54396</v>
      </c>
      <c r="D20" s="149"/>
      <c r="E20" s="149">
        <v>8504</v>
      </c>
      <c r="F20" s="150">
        <f t="shared" si="1"/>
        <v>-62900</v>
      </c>
    </row>
    <row r="21" spans="1:6" ht="13.5">
      <c r="A21" s="143">
        <v>19</v>
      </c>
      <c r="B21" s="144" t="s">
        <v>114</v>
      </c>
      <c r="C21" s="145">
        <f>C22</f>
        <v>5000</v>
      </c>
      <c r="D21" s="145">
        <f>D22</f>
        <v>6000</v>
      </c>
      <c r="E21" s="145">
        <f>E22</f>
        <v>7500</v>
      </c>
      <c r="F21" s="146">
        <f t="shared" si="1"/>
        <v>3500</v>
      </c>
    </row>
    <row r="22" spans="1:6" ht="13.5">
      <c r="A22" s="147">
        <v>1907</v>
      </c>
      <c r="B22" s="148" t="s">
        <v>115</v>
      </c>
      <c r="C22" s="149">
        <v>5000</v>
      </c>
      <c r="D22" s="149">
        <v>6000</v>
      </c>
      <c r="E22" s="149">
        <v>7500</v>
      </c>
      <c r="F22" s="150">
        <f t="shared" si="1"/>
        <v>3500</v>
      </c>
    </row>
    <row r="23" spans="1:6" ht="13.5">
      <c r="A23" s="143">
        <v>2</v>
      </c>
      <c r="B23" s="144" t="s">
        <v>49</v>
      </c>
      <c r="C23" s="151"/>
      <c r="D23" s="151"/>
      <c r="E23" s="151"/>
      <c r="F23" s="152"/>
    </row>
    <row r="24" spans="1:6" ht="13.5">
      <c r="A24" s="143">
        <v>20</v>
      </c>
      <c r="B24" s="144" t="s">
        <v>116</v>
      </c>
      <c r="C24" s="145">
        <f>C25+C26+C27</f>
        <v>-3248</v>
      </c>
      <c r="D24" s="145">
        <f>+D25+D26+D27</f>
        <v>38072</v>
      </c>
      <c r="E24" s="145">
        <f>+E25+E26+E27</f>
        <v>38111</v>
      </c>
      <c r="F24" s="146">
        <f aca="true" t="shared" si="2" ref="F24:F30">+C24+D24-E24</f>
        <v>-3287</v>
      </c>
    </row>
    <row r="25" spans="1:6" ht="13.5">
      <c r="A25" s="147">
        <v>2001</v>
      </c>
      <c r="B25" s="148" t="s">
        <v>117</v>
      </c>
      <c r="C25" s="149">
        <v>-727</v>
      </c>
      <c r="D25" s="149">
        <v>2257</v>
      </c>
      <c r="E25" s="149">
        <v>2295</v>
      </c>
      <c r="F25" s="150">
        <f t="shared" si="2"/>
        <v>-765</v>
      </c>
    </row>
    <row r="26" spans="1:6" ht="13.5">
      <c r="A26" s="147">
        <v>2002</v>
      </c>
      <c r="B26" s="148" t="s">
        <v>118</v>
      </c>
      <c r="C26" s="149">
        <v>-1050</v>
      </c>
      <c r="D26" s="149">
        <v>3260</v>
      </c>
      <c r="E26" s="149">
        <v>3315</v>
      </c>
      <c r="F26" s="150">
        <f t="shared" si="2"/>
        <v>-1105</v>
      </c>
    </row>
    <row r="27" spans="1:6" ht="13.5">
      <c r="A27" s="147">
        <v>2003</v>
      </c>
      <c r="B27" s="148" t="s">
        <v>119</v>
      </c>
      <c r="C27" s="149">
        <v>-1471</v>
      </c>
      <c r="D27" s="149">
        <v>32555</v>
      </c>
      <c r="E27" s="149">
        <v>32501</v>
      </c>
      <c r="F27" s="150">
        <f t="shared" si="2"/>
        <v>-1417</v>
      </c>
    </row>
    <row r="28" spans="1:6" ht="13.5">
      <c r="A28" s="147">
        <v>2009</v>
      </c>
      <c r="B28" s="148" t="s">
        <v>120</v>
      </c>
      <c r="C28" s="149">
        <v>0</v>
      </c>
      <c r="D28" s="149">
        <v>293867</v>
      </c>
      <c r="E28" s="149">
        <v>293867</v>
      </c>
      <c r="F28" s="150">
        <f t="shared" si="2"/>
        <v>0</v>
      </c>
    </row>
    <row r="29" spans="1:6" ht="13.5">
      <c r="A29" s="153">
        <v>22</v>
      </c>
      <c r="B29" s="154" t="s">
        <v>121</v>
      </c>
      <c r="C29" s="155">
        <v>0</v>
      </c>
      <c r="D29" s="155">
        <f>D30</f>
        <v>1347570</v>
      </c>
      <c r="E29" s="155">
        <f>E30</f>
        <v>1347570</v>
      </c>
      <c r="F29" s="156">
        <f t="shared" si="2"/>
        <v>0</v>
      </c>
    </row>
    <row r="30" spans="1:6" ht="13.5">
      <c r="A30" s="147">
        <v>2205</v>
      </c>
      <c r="B30" s="148" t="s">
        <v>122</v>
      </c>
      <c r="C30" s="149">
        <v>0</v>
      </c>
      <c r="D30" s="149">
        <v>1347570</v>
      </c>
      <c r="E30" s="149">
        <v>1347570</v>
      </c>
      <c r="F30" s="156">
        <f t="shared" si="2"/>
        <v>0</v>
      </c>
    </row>
    <row r="31" spans="1:6" ht="13.5">
      <c r="A31" s="143">
        <v>28</v>
      </c>
      <c r="B31" s="144" t="s">
        <v>136</v>
      </c>
      <c r="C31" s="145">
        <f>+C32</f>
        <v>0</v>
      </c>
      <c r="D31" s="145">
        <f>+D32</f>
        <v>4923</v>
      </c>
      <c r="E31" s="145">
        <f>E32</f>
        <v>6576</v>
      </c>
      <c r="F31" s="146">
        <f>+C31+D31-E31</f>
        <v>-1653</v>
      </c>
    </row>
    <row r="32" spans="1:6" ht="13.5">
      <c r="A32" s="147">
        <v>2801</v>
      </c>
      <c r="B32" s="148" t="s">
        <v>137</v>
      </c>
      <c r="C32" s="149">
        <v>0</v>
      </c>
      <c r="D32" s="149">
        <v>4923</v>
      </c>
      <c r="E32" s="149">
        <v>6576</v>
      </c>
      <c r="F32" s="150">
        <f>+C32+D32-E32</f>
        <v>-1653</v>
      </c>
    </row>
    <row r="33" spans="1:6" ht="13.5">
      <c r="A33" s="147">
        <v>2809</v>
      </c>
      <c r="B33" s="148" t="s">
        <v>138</v>
      </c>
      <c r="C33" s="151"/>
      <c r="D33" s="165"/>
      <c r="E33" s="165"/>
      <c r="F33" s="150">
        <f>+C33+D33-E33</f>
        <v>0</v>
      </c>
    </row>
    <row r="34" spans="1:6" ht="13.5">
      <c r="A34" s="143">
        <v>3</v>
      </c>
      <c r="B34" s="144" t="s">
        <v>52</v>
      </c>
      <c r="C34" s="151"/>
      <c r="D34" s="164"/>
      <c r="E34" s="164"/>
      <c r="F34" s="152"/>
    </row>
    <row r="35" spans="1:6" ht="13.5">
      <c r="A35" s="143">
        <v>37</v>
      </c>
      <c r="B35" s="144" t="s">
        <v>53</v>
      </c>
      <c r="C35" s="145">
        <f>+C36</f>
        <v>-17758</v>
      </c>
      <c r="D35" s="145"/>
      <c r="E35" s="145"/>
      <c r="F35" s="146">
        <f>+C35+D35-E35</f>
        <v>-17758</v>
      </c>
    </row>
    <row r="36" spans="1:6" ht="13.5">
      <c r="A36" s="147">
        <v>3702</v>
      </c>
      <c r="B36" s="148" t="s">
        <v>55</v>
      </c>
      <c r="C36" s="149">
        <v>-17758</v>
      </c>
      <c r="D36" s="149"/>
      <c r="E36" s="149"/>
      <c r="F36" s="150">
        <f>+C36+D36-E36</f>
        <v>-17758</v>
      </c>
    </row>
    <row r="37" spans="1:6" ht="13.5">
      <c r="A37" s="143">
        <v>38</v>
      </c>
      <c r="B37" s="144" t="s">
        <v>57</v>
      </c>
      <c r="C37" s="145">
        <f>+C39+C38</f>
        <v>-21149</v>
      </c>
      <c r="D37" s="145"/>
      <c r="E37" s="145"/>
      <c r="F37" s="145">
        <f>+F39+F38</f>
        <v>-21149</v>
      </c>
    </row>
    <row r="38" spans="1:6" ht="13.5">
      <c r="A38" s="147">
        <v>3801</v>
      </c>
      <c r="B38" s="148" t="s">
        <v>123</v>
      </c>
      <c r="C38" s="149">
        <v>-67528</v>
      </c>
      <c r="D38" s="149"/>
      <c r="E38" s="149"/>
      <c r="F38" s="150">
        <f>+C38+D38-E38</f>
        <v>-67528</v>
      </c>
    </row>
    <row r="39" spans="1:6" ht="13.5">
      <c r="A39" s="147">
        <v>3802</v>
      </c>
      <c r="B39" s="148" t="s">
        <v>124</v>
      </c>
      <c r="C39" s="149">
        <v>46379</v>
      </c>
      <c r="D39" s="149"/>
      <c r="E39" s="149"/>
      <c r="F39" s="150">
        <f>+C39+D39-E39</f>
        <v>46379</v>
      </c>
    </row>
    <row r="40" spans="1:6" ht="13.5">
      <c r="A40" s="143">
        <v>4</v>
      </c>
      <c r="B40" s="144" t="s">
        <v>60</v>
      </c>
      <c r="C40" s="151"/>
      <c r="D40" s="151"/>
      <c r="E40" s="151"/>
      <c r="F40" s="152"/>
    </row>
    <row r="41" spans="1:6" ht="13.5">
      <c r="A41" s="143">
        <v>47</v>
      </c>
      <c r="B41" s="144" t="s">
        <v>63</v>
      </c>
      <c r="C41" s="145">
        <f>+C42+C43+C44+C45+C47</f>
        <v>1163877</v>
      </c>
      <c r="D41" s="145">
        <f>D42+D43+D44+D45+D47</f>
        <v>335969</v>
      </c>
      <c r="E41" s="145"/>
      <c r="F41" s="146">
        <f>SUM(F42:F47)</f>
        <v>1508350</v>
      </c>
    </row>
    <row r="42" spans="1:6" ht="13.5">
      <c r="A42" s="147">
        <v>4701</v>
      </c>
      <c r="B42" s="148" t="s">
        <v>125</v>
      </c>
      <c r="C42" s="149">
        <v>91021</v>
      </c>
      <c r="D42" s="149">
        <v>44686</v>
      </c>
      <c r="E42" s="149"/>
      <c r="F42" s="150">
        <f aca="true" t="shared" si="3" ref="F42:F47">+C42+D42-E42</f>
        <v>135707</v>
      </c>
    </row>
    <row r="43" spans="1:6" ht="13.5">
      <c r="A43" s="147">
        <v>4702</v>
      </c>
      <c r="B43" s="148" t="s">
        <v>126</v>
      </c>
      <c r="C43" s="149">
        <v>833712</v>
      </c>
      <c r="D43" s="149">
        <v>226172</v>
      </c>
      <c r="E43" s="149"/>
      <c r="F43" s="150">
        <f t="shared" si="3"/>
        <v>1059884</v>
      </c>
    </row>
    <row r="44" spans="1:6" ht="13.5">
      <c r="A44" s="147">
        <v>4703</v>
      </c>
      <c r="B44" s="148" t="s">
        <v>127</v>
      </c>
      <c r="C44" s="149">
        <v>6</v>
      </c>
      <c r="D44" s="149">
        <v>6</v>
      </c>
      <c r="E44" s="149"/>
      <c r="F44" s="150">
        <f t="shared" si="3"/>
        <v>12</v>
      </c>
    </row>
    <row r="45" spans="1:6" ht="13.5">
      <c r="A45" s="147">
        <v>4704</v>
      </c>
      <c r="B45" s="148" t="s">
        <v>76</v>
      </c>
      <c r="C45" s="149">
        <v>239093</v>
      </c>
      <c r="D45" s="149">
        <v>65060</v>
      </c>
      <c r="E45" s="149"/>
      <c r="F45" s="150">
        <f t="shared" si="3"/>
        <v>304153</v>
      </c>
    </row>
    <row r="46" spans="1:6" ht="13.5">
      <c r="A46" s="147">
        <v>4705</v>
      </c>
      <c r="B46" s="148" t="s">
        <v>139</v>
      </c>
      <c r="C46" s="149">
        <v>0</v>
      </c>
      <c r="D46" s="149">
        <v>8504</v>
      </c>
      <c r="E46" s="149"/>
      <c r="F46" s="150">
        <f t="shared" si="3"/>
        <v>8504</v>
      </c>
    </row>
    <row r="47" spans="1:6" ht="13.5">
      <c r="A47" s="147">
        <v>4706</v>
      </c>
      <c r="B47" s="148" t="s">
        <v>128</v>
      </c>
      <c r="C47" s="149">
        <v>45</v>
      </c>
      <c r="D47" s="149">
        <v>45</v>
      </c>
      <c r="E47" s="149"/>
      <c r="F47" s="150">
        <f t="shared" si="3"/>
        <v>90</v>
      </c>
    </row>
    <row r="48" spans="1:6" ht="13.5">
      <c r="A48" s="143">
        <v>5</v>
      </c>
      <c r="B48" s="144" t="s">
        <v>64</v>
      </c>
      <c r="C48" s="151"/>
      <c r="D48" s="149"/>
      <c r="E48" s="149"/>
      <c r="F48" s="150"/>
    </row>
    <row r="49" spans="1:6" ht="13.5">
      <c r="A49" s="143">
        <v>50</v>
      </c>
      <c r="B49" s="144" t="s">
        <v>65</v>
      </c>
      <c r="C49" s="145">
        <f>C50</f>
        <v>-1177089</v>
      </c>
      <c r="D49" s="145">
        <f>+D50</f>
        <v>95</v>
      </c>
      <c r="E49" s="145">
        <f>+E50</f>
        <v>336988</v>
      </c>
      <c r="F49" s="146">
        <f>C49+D49-E49</f>
        <v>-1513982</v>
      </c>
    </row>
    <row r="50" spans="1:6" ht="13.5">
      <c r="A50" s="147">
        <v>5002</v>
      </c>
      <c r="B50" s="148" t="s">
        <v>129</v>
      </c>
      <c r="C50" s="149">
        <v>-1177089</v>
      </c>
      <c r="D50" s="149">
        <v>95</v>
      </c>
      <c r="E50" s="149">
        <v>336988</v>
      </c>
      <c r="F50" s="150">
        <f>+C50+D50-E50</f>
        <v>-1513982</v>
      </c>
    </row>
    <row r="51" spans="1:6" ht="13.5">
      <c r="A51" s="143">
        <v>57</v>
      </c>
      <c r="B51" s="144" t="s">
        <v>68</v>
      </c>
      <c r="C51" s="145">
        <f>C52</f>
        <v>-7</v>
      </c>
      <c r="D51" s="145"/>
      <c r="E51" s="145">
        <f>E52</f>
        <v>3</v>
      </c>
      <c r="F51" s="145">
        <f>F52</f>
        <v>-10</v>
      </c>
    </row>
    <row r="52" spans="1:6" ht="13.5">
      <c r="A52" s="147">
        <v>5705</v>
      </c>
      <c r="B52" s="148" t="s">
        <v>130</v>
      </c>
      <c r="C52" s="149">
        <v>-7</v>
      </c>
      <c r="D52" s="149"/>
      <c r="E52" s="149">
        <v>3</v>
      </c>
      <c r="F52" s="150">
        <f>+C52+D52-E52</f>
        <v>-10</v>
      </c>
    </row>
    <row r="53" spans="1:6" ht="13.5">
      <c r="A53" s="143">
        <v>82</v>
      </c>
      <c r="B53" s="144" t="s">
        <v>131</v>
      </c>
      <c r="C53" s="145">
        <f>C54</f>
        <v>-416507</v>
      </c>
      <c r="D53" s="145">
        <f>D54</f>
        <v>2292999</v>
      </c>
      <c r="E53" s="146">
        <f>E54</f>
        <v>2168000</v>
      </c>
      <c r="F53" s="145">
        <f>F54</f>
        <v>-291508</v>
      </c>
    </row>
    <row r="54" spans="1:6" ht="13.5">
      <c r="A54" s="147">
        <v>8203</v>
      </c>
      <c r="B54" s="148" t="s">
        <v>132</v>
      </c>
      <c r="C54" s="149">
        <v>-416507</v>
      </c>
      <c r="D54" s="149">
        <v>2292999</v>
      </c>
      <c r="E54" s="150">
        <v>2168000</v>
      </c>
      <c r="F54" s="149">
        <f>C54+D54-E54</f>
        <v>-291508</v>
      </c>
    </row>
    <row r="55" spans="1:6" ht="14.25" thickBot="1">
      <c r="A55" s="143">
        <v>83</v>
      </c>
      <c r="B55" s="144" t="s">
        <v>133</v>
      </c>
      <c r="C55" s="145">
        <f>C56</f>
        <v>416507</v>
      </c>
      <c r="D55" s="157">
        <f>D56</f>
        <v>2168000</v>
      </c>
      <c r="E55" s="146">
        <f>E56</f>
        <v>2292999</v>
      </c>
      <c r="F55" s="145">
        <f>F56</f>
        <v>291508</v>
      </c>
    </row>
    <row r="56" spans="1:6" ht="14.25" thickBot="1">
      <c r="A56" s="158">
        <v>8301</v>
      </c>
      <c r="B56" s="159" t="s">
        <v>133</v>
      </c>
      <c r="C56" s="160">
        <v>416507</v>
      </c>
      <c r="D56" s="160">
        <v>2168000</v>
      </c>
      <c r="E56" s="161">
        <v>2292999</v>
      </c>
      <c r="F56" s="160">
        <f>C56+D56-E56</f>
        <v>291508</v>
      </c>
    </row>
    <row r="57" spans="1:6" ht="13.5">
      <c r="A57" s="27"/>
      <c r="B57" s="28"/>
      <c r="C57" s="29"/>
      <c r="D57" s="29"/>
      <c r="E57" s="29"/>
      <c r="F57" s="29"/>
    </row>
    <row r="58" spans="1:6" ht="13.5">
      <c r="A58" s="27"/>
      <c r="B58" s="28"/>
      <c r="C58" s="29"/>
      <c r="D58" s="29"/>
      <c r="E58" s="29"/>
      <c r="F58" s="29"/>
    </row>
    <row r="59" spans="1:6" ht="13.5">
      <c r="A59" s="27"/>
      <c r="B59" s="28"/>
      <c r="C59" s="29"/>
      <c r="D59" s="29"/>
      <c r="E59" s="29"/>
      <c r="F59" s="29"/>
    </row>
    <row r="60" spans="1:6" ht="12.75" customHeight="1">
      <c r="A60" s="27"/>
      <c r="B60" s="28"/>
      <c r="C60" s="29"/>
      <c r="D60" s="29"/>
      <c r="E60" s="29"/>
      <c r="F60" s="29"/>
    </row>
    <row r="61" spans="2:6" ht="12.75" customHeight="1">
      <c r="B61" s="14" t="s">
        <v>17</v>
      </c>
      <c r="C61" s="169" t="s">
        <v>18</v>
      </c>
      <c r="D61" s="169"/>
      <c r="E61" s="169"/>
      <c r="F61" s="169"/>
    </row>
    <row r="62" spans="2:6" ht="12.75" customHeight="1">
      <c r="B62" s="15" t="s">
        <v>19</v>
      </c>
      <c r="C62" s="168" t="s">
        <v>20</v>
      </c>
      <c r="D62" s="168"/>
      <c r="E62" s="168"/>
      <c r="F62" s="168"/>
    </row>
    <row r="63" spans="2:6" ht="12.75" customHeight="1">
      <c r="B63" s="14" t="s">
        <v>21</v>
      </c>
      <c r="C63" s="169" t="s">
        <v>22</v>
      </c>
      <c r="D63" s="169"/>
      <c r="E63" s="169"/>
      <c r="F63" s="169"/>
    </row>
    <row r="64" spans="1:6" ht="12.75" customHeight="1">
      <c r="A64" s="162"/>
      <c r="C64" s="169" t="s">
        <v>35</v>
      </c>
      <c r="D64" s="169"/>
      <c r="E64" s="169"/>
      <c r="F64" s="169"/>
    </row>
  </sheetData>
  <sheetProtection/>
  <mergeCells count="9">
    <mergeCell ref="C62:F62"/>
    <mergeCell ref="C63:F63"/>
    <mergeCell ref="C64:F64"/>
    <mergeCell ref="A2:F2"/>
    <mergeCell ref="A3:F3"/>
    <mergeCell ref="A4:F4"/>
    <mergeCell ref="B7:B8"/>
    <mergeCell ref="D7:E7"/>
    <mergeCell ref="C61:F6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2015-07-22T13:31:22Z</cp:lastPrinted>
  <dcterms:created xsi:type="dcterms:W3CDTF">2010-02-18T19:12:02Z</dcterms:created>
  <dcterms:modified xsi:type="dcterms:W3CDTF">2016-01-21T18:47:55Z</dcterms:modified>
  <cp:category/>
  <cp:version/>
  <cp:contentType/>
  <cp:contentStatus/>
</cp:coreProperties>
</file>