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firstSheet="2" activeTab="2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MATO &quot;B-C&quot; AFOCAT" sheetId="6" r:id="rId6"/>
  </sheets>
  <definedNames>
    <definedName name="_xlnm.Print_Area" localSheetId="0">'B.C- FONDO '!$A$1:$H$57</definedName>
    <definedName name="_xlnm.Print_Area" localSheetId="1">'FORMATO "A"- FONDO 2'!$A$1:$I$32</definedName>
    <definedName name="_xlnm.Print_Area" localSheetId="2">'FORMATO "B" - FONDO 2'!$A$1:$F$35</definedName>
  </definedNames>
  <calcPr fullCalcOnLoad="1"/>
</workbook>
</file>

<file path=xl/sharedStrings.xml><?xml version="1.0" encoding="utf-8"?>
<sst xmlns="http://schemas.openxmlformats.org/spreadsheetml/2006/main" count="291" uniqueCount="183">
  <si>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</si>
  <si>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</si>
  <si>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</si>
  <si>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</si>
  <si>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</si>
  <si>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</si>
  <si>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</si>
  <si>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</si>
  <si>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</si>
  <si>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</si>
  <si>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</si>
  <si>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</si>
  <si>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</si>
  <si>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</si>
  <si>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</si>
  <si>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</si>
  <si>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</si>
  <si>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</si>
  <si>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</si>
  <si>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</si>
  <si>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</si>
  <si>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</si>
  <si>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</si>
  <si>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</si>
  <si>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</si>
  <si>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</si>
  <si>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</si>
  <si>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</si>
  <si>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</si>
  <si>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</si>
  <si>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</si>
  <si>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</si>
  <si>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</si>
  <si>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</si>
  <si>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</si>
  <si>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</si>
  <si>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</si>
  <si>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</si>
  <si>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</si>
  <si>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</si>
  <si>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</si>
  <si>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</si>
  <si>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</si>
  <si>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</si>
  <si>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</si>
  <si>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</si>
  <si>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</si>
  <si>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</si>
  <si>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</si>
  <si>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</si>
  <si>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</si>
  <si>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</si>
  <si>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</si>
  <si>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</si>
  <si>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</si>
  <si>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</si>
  <si>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</si>
  <si>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</si>
  <si>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</si>
  <si>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</si>
  <si>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</si>
  <si>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</si>
  <si>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</si>
  <si>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</si>
  <si>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</si>
  <si>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</si>
  <si>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</si>
  <si>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</si>
  <si>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</si>
  <si>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</si>
  <si>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</si>
  <si>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</si>
  <si>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</si>
  <si>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</si>
  <si>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</si>
  <si>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</si>
  <si>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TRIBUTOS</t>
  </si>
  <si>
    <t>CARGAS DIVERSAS DE GESTION</t>
  </si>
  <si>
    <t xml:space="preserve">    FORMA  A :FONDO</t>
  </si>
  <si>
    <t>EDGAR HERNAN PEREZ  BERNILLA</t>
  </si>
  <si>
    <t>27 Aportes Por Pagar</t>
  </si>
  <si>
    <t>CONTRIBUCION AL FONDO DE COMPENS.</t>
  </si>
  <si>
    <t>APORTES POR PAGAR</t>
  </si>
  <si>
    <t>Aportes por pagar al Fondo de Compensacion</t>
  </si>
  <si>
    <t xml:space="preserve">4701  Contribucion Al Fondo de Compensacion </t>
  </si>
  <si>
    <t>FORMA “A” - AFOCAT</t>
  </si>
  <si>
    <t>12  Cuentas por Cobrar por emisión de CAT (neto)</t>
  </si>
  <si>
    <t>20  Tributos por pagar, participaciones y Cuentas por pagar</t>
  </si>
  <si>
    <t>16  Cuentas por Cobrar diversas (neto)</t>
  </si>
  <si>
    <t xml:space="preserve">21  Obligaciones financieras </t>
  </si>
  <si>
    <t>17  Inversiones (neto)</t>
  </si>
  <si>
    <t>22  Cuentas por transferir al Fondo</t>
  </si>
  <si>
    <t>28  Otras provisiones</t>
  </si>
  <si>
    <t xml:space="preserve">29  Ganancias diferidas </t>
  </si>
  <si>
    <t>18  Inmuebles, maquinaria y equipo (neto)</t>
  </si>
  <si>
    <t>19  Otros activos</t>
  </si>
  <si>
    <t>3702  Aportes extraordinarios</t>
  </si>
  <si>
    <t>3703  Administración de excedentes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</si>
  <si>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</si>
  <si>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</si>
  <si>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</si>
  <si>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</si>
  <si>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</si>
  <si>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</si>
  <si>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</si>
  <si>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</si>
  <si>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</si>
  <si>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</si>
  <si>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64  Impuesto a la Renta</t>
  </si>
  <si>
    <t>6801  Superávit (Déficit) del Ejercicio</t>
  </si>
  <si>
    <t xml:space="preserve">DEPÓSITOS SUJETOS A RESTRICCIÓN </t>
  </si>
  <si>
    <t>CUENTAS POR COBRAR POR EMISIÓN DE  CAT</t>
  </si>
  <si>
    <t>APORTACIONES POR COBRAR POR EMISIÓN DE CAT</t>
  </si>
  <si>
    <t>CUENTAS POR COBRAR POR RECUPERO DE SINIESTROS</t>
  </si>
  <si>
    <t>COBRANZA DUDOSA</t>
  </si>
  <si>
    <t>PROVISIÓN PARA INCOBRABLES</t>
  </si>
  <si>
    <t>CUENTAS POR COBRAR DIVERSAS</t>
  </si>
  <si>
    <t>CUENTAS POR COBRAR A ASOCIADOS Y PERSONAL</t>
  </si>
  <si>
    <t xml:space="preserve">RENTAS DE INVERSIONES Y CUENTAS POR COBRAR  </t>
  </si>
  <si>
    <t>DOCUMENTOS POR COBRAR</t>
  </si>
  <si>
    <t>OTRAS CUENTAS POR COBRAR</t>
  </si>
  <si>
    <t>APORTACIONES POR COBRAR ASOCIADOS</t>
  </si>
  <si>
    <t xml:space="preserve">COBRANZA JUDICIAL </t>
  </si>
  <si>
    <t>PROVISION PARA INCOBRABLES</t>
  </si>
  <si>
    <t>INVERSIONES</t>
  </si>
  <si>
    <t xml:space="preserve">INVERSIONES EN VALORES </t>
  </si>
  <si>
    <t xml:space="preserve">INVERSIONES EN INMUEBLES  </t>
  </si>
  <si>
    <t>PROVISIONES, DEPRECIACIONES, AMORTIZACIONES Y DETERIOROS DE VALOR</t>
  </si>
  <si>
    <t>INMUEBLES, MUEBLES Y EQUIPOS</t>
  </si>
  <si>
    <t>INMUEBLES</t>
  </si>
  <si>
    <t>MUEBLES Y EQUIPOS</t>
  </si>
  <si>
    <t>UNIDADES DE TRANSPORTE</t>
  </si>
  <si>
    <t>INSTALACIONES</t>
  </si>
  <si>
    <t>DEPRECIACIÓN ACUMULADA</t>
  </si>
  <si>
    <t>OTROS ACTIVOS</t>
  </si>
  <si>
    <t>INVERSIONES INTANGIBLES</t>
  </si>
  <si>
    <t>IMPUESTO A LA RENTA</t>
  </si>
  <si>
    <t>GASTOS PAGADOS POR ADELANTADO</t>
  </si>
  <si>
    <t>CARGAS DIFERIDAS</t>
  </si>
  <si>
    <t>AMORTIZACIÓN ACUMULADA DE INTANGIBLES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</si>
  <si>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</si>
  <si>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</si>
  <si>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</si>
  <si>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</si>
  <si>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</si>
  <si>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OBLIGACIONES FINANCIERAS</t>
  </si>
  <si>
    <t xml:space="preserve">BANCOS LOCALES </t>
  </si>
  <si>
    <t xml:space="preserve">OBLIGACIONES FINANCIERAS DIVERSAS </t>
  </si>
  <si>
    <t>CUENTAS POR TRANSFERIR AL FONDO</t>
  </si>
  <si>
    <t>APORTACIONES DE RIESGO</t>
  </si>
  <si>
    <t>RECUPEROS DE SINIESTROS</t>
  </si>
  <si>
    <t>APORTACIONES DIVERSAS</t>
  </si>
  <si>
    <t>APORTACIONES A CUENTA</t>
  </si>
  <si>
    <t>OTRAS PROVISIONES</t>
  </si>
  <si>
    <t>BENEFICIOS SOCIALES</t>
  </si>
  <si>
    <t>PROVISIONES DIVERSAS</t>
  </si>
  <si>
    <t>GANANCIAS DIFERIDAS</t>
  </si>
  <si>
    <t>IMPUESTO A LA RENTA Y PARTICIPACIONES DIFERIDAS</t>
  </si>
  <si>
    <t>OTRAS GANANCIAS DIFERIDAS</t>
  </si>
  <si>
    <t>ADMINISTRACION DE EXCEDENTES</t>
  </si>
  <si>
    <t>BENEFICIOS ACUMULADOS</t>
  </si>
  <si>
    <t>PERDIDAS ACUMULADAS</t>
  </si>
  <si>
    <t>PERSONAL</t>
  </si>
  <si>
    <t>SERVICIOS RECIBIDOS DE TERCEROS</t>
  </si>
  <si>
    <t>PROVISIONES, DEPRECIACIONES, AMORTIZACIONES Y DETERIOROS</t>
  </si>
  <si>
    <t>GASTOS DE INVERSIONES</t>
  </si>
  <si>
    <t>PROVISIONES</t>
  </si>
  <si>
    <t>APORTACIONES DE CAT PARA GASTOS DE ADMINISTRACIÓN</t>
  </si>
  <si>
    <t>INGRESOS POR ACTIVIDADES COMPLEMENTARIAS</t>
  </si>
  <si>
    <t xml:space="preserve">INGRESOS POR INVERSIONES </t>
  </si>
  <si>
    <t>RESULTADO DE  OPERACIÓN</t>
  </si>
  <si>
    <t xml:space="preserve">IMPUESTO A LA RENTA </t>
  </si>
  <si>
    <t>SUPERÁVIT O (DÉFICIT) DEL EJERCICIO</t>
  </si>
  <si>
    <t>CUENTAS DE ORDEN ACREEDORAS</t>
  </si>
  <si>
    <t>SINIESTROS AVISADOS</t>
  </si>
  <si>
    <t>CUENTAS DE ORDEN ACREEDORAS POR CONTRA</t>
  </si>
  <si>
    <r>
      <t xml:space="preserve">BALANCE GENERAL AL : </t>
    </r>
    <r>
      <rPr>
        <sz val="10"/>
        <rFont val="Arial Narrow"/>
        <family val="2"/>
      </rPr>
      <t>30 de Junio  del 2015</t>
    </r>
  </si>
  <si>
    <t>Al 30 de Junio del 2015</t>
  </si>
  <si>
    <t>ESTADO DE GANANCIAS Y PERDIDAS AL 30 DE JUNIO   DEL 2015</t>
  </si>
  <si>
    <t>ESTADO DE GANANCIAS Y PERDIDAS AL 30 DE JUNIO  DEL 2015</t>
  </si>
  <si>
    <t>BALANCE GENERAL AL : 30 de Junio  del   2015</t>
  </si>
  <si>
    <t>Al 30 de Junio   del 2015.</t>
  </si>
  <si>
    <t>FORMA “B” – FONDO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</si>
</sst>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7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5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170" fontId="9" fillId="0" borderId="19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6" xfId="0" applyNumberFormat="1" applyFont="1" applyBorder="1" applyAlignment="1">
      <alignment horizontal="center" vertical="center" wrapText="1"/>
    </xf>
    <xf numFmtId="170" fontId="8" fillId="0" borderId="20" xfId="0" applyNumberFormat="1" applyFont="1" applyBorder="1" applyAlignment="1">
      <alignment horizontal="center" vertical="center" wrapText="1"/>
    </xf>
    <xf numFmtId="170" fontId="9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1" xfId="0" applyNumberFormat="1" applyFont="1" applyBorder="1" applyAlignment="1">
      <alignment horizontal="center" vertical="center" wrapText="1"/>
    </xf>
    <xf numFmtId="170" fontId="9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6" fillId="33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70" fontId="9" fillId="33" borderId="22" xfId="0" applyNumberFormat="1" applyFont="1" applyFill="1" applyBorder="1" applyAlignment="1">
      <alignment horizontal="center" vertical="center" wrapText="1"/>
    </xf>
    <xf numFmtId="170" fontId="8" fillId="33" borderId="22" xfId="0" applyNumberFormat="1" applyFont="1" applyFill="1" applyBorder="1" applyAlignment="1">
      <alignment horizontal="center" vertical="center" wrapText="1"/>
    </xf>
    <xf numFmtId="170" fontId="9" fillId="33" borderId="23" xfId="0" applyNumberFormat="1" applyFont="1" applyFill="1" applyBorder="1" applyAlignment="1">
      <alignment horizontal="center" vertical="center" wrapText="1"/>
    </xf>
    <xf numFmtId="170" fontId="8" fillId="33" borderId="23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171" fontId="4" fillId="33" borderId="24" xfId="0" applyNumberFormat="1" applyFont="1" applyFill="1" applyBorder="1" applyAlignment="1">
      <alignment vertical="center"/>
    </xf>
    <xf numFmtId="170" fontId="9" fillId="33" borderId="25" xfId="0" applyNumberFormat="1" applyFont="1" applyFill="1" applyBorder="1" applyAlignment="1">
      <alignment horizontal="center" vertical="center" wrapText="1"/>
    </xf>
    <xf numFmtId="170" fontId="11" fillId="33" borderId="26" xfId="0" applyNumberFormat="1" applyFont="1" applyFill="1" applyBorder="1" applyAlignment="1">
      <alignment horizontal="center" vertical="center" wrapText="1"/>
    </xf>
    <xf numFmtId="170" fontId="9" fillId="0" borderId="27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9" fillId="0" borderId="2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1" xfId="0" applyNumberFormat="1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70" fontId="8" fillId="0" borderId="15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15" xfId="0" applyFont="1" applyBorder="1" applyAlignment="1">
      <alignment horizontal="justify" vertical="top" wrapText="1"/>
    </xf>
    <xf numFmtId="170" fontId="9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2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vertical="top"/>
    </xf>
    <xf numFmtId="0" fontId="3" fillId="0" borderId="15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vertical="top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170" fontId="9" fillId="0" borderId="22" xfId="0" applyNumberFormat="1" applyFont="1" applyBorder="1" applyAlignment="1">
      <alignment horizontal="center" vertical="center" wrapText="1"/>
    </xf>
    <xf numFmtId="170" fontId="11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/>
    </xf>
    <xf numFmtId="0" fontId="6" fillId="0" borderId="22" xfId="0" applyFont="1" applyBorder="1" applyAlignment="1">
      <alignment vertical="top"/>
    </xf>
    <xf numFmtId="170" fontId="8" fillId="0" borderId="22" xfId="0" applyNumberFormat="1" applyFont="1" applyBorder="1" applyAlignment="1">
      <alignment horizontal="center" vertical="center" wrapText="1"/>
    </xf>
    <xf numFmtId="170" fontId="13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1" xfId="0" applyFont="1" applyBorder="1" applyAlignment="1">
      <alignment horizontal="left" vertical="top"/>
    </xf>
    <xf numFmtId="0" fontId="6" fillId="0" borderId="31" xfId="0" applyFont="1" applyBorder="1" applyAlignment="1">
      <alignment vertical="top"/>
    </xf>
    <xf numFmtId="170" fontId="8" fillId="0" borderId="31" xfId="0" applyNumberFormat="1" applyFont="1" applyBorder="1" applyAlignment="1">
      <alignment horizontal="center" vertical="center" wrapText="1"/>
    </xf>
    <xf numFmtId="170" fontId="13" fillId="0" borderId="3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vertical="top"/>
    </xf>
    <xf numFmtId="170" fontId="9" fillId="0" borderId="21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top"/>
    </xf>
    <xf numFmtId="0" fontId="6" fillId="0" borderId="33" xfId="0" applyFont="1" applyBorder="1" applyAlignment="1">
      <alignment vertical="top"/>
    </xf>
    <xf numFmtId="170" fontId="8" fillId="0" borderId="33" xfId="0" applyNumberFormat="1" applyFont="1" applyBorder="1" applyAlignment="1">
      <alignment horizontal="center" vertical="center" wrapText="1"/>
    </xf>
    <xf numFmtId="170" fontId="13" fillId="0" borderId="3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vertical="center"/>
    </xf>
    <xf numFmtId="171" fontId="9" fillId="0" borderId="22" xfId="0" applyNumberFormat="1" applyFont="1" applyBorder="1" applyAlignment="1">
      <alignment vertical="center"/>
    </xf>
    <xf numFmtId="171" fontId="8" fillId="0" borderId="22" xfId="0" applyNumberFormat="1" applyFont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170" fontId="0" fillId="33" borderId="20" xfId="0" applyNumberFormat="1" applyFill="1" applyBorder="1" applyAlignment="1">
      <alignment vertical="center"/>
    </xf>
    <xf numFmtId="170" fontId="8" fillId="0" borderId="0" xfId="0" applyNumberFormat="1" applyFont="1" applyBorder="1" applyAlignment="1">
      <alignment horizontal="center" vertical="center" wrapText="1"/>
    </xf>
    <xf numFmtId="170" fontId="9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0" fontId="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G15" sqref="G1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31.710937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4" t="s">
        <v>36</v>
      </c>
      <c r="C1" s="184"/>
      <c r="D1" s="184"/>
      <c r="E1" s="184"/>
      <c r="F1" s="184"/>
      <c r="G1" s="184"/>
    </row>
    <row r="2" spans="2:7" ht="16.5">
      <c r="B2" s="23"/>
      <c r="C2" s="23"/>
      <c r="D2" s="23"/>
      <c r="E2" s="23"/>
      <c r="F2" s="23"/>
      <c r="G2" s="23"/>
    </row>
    <row r="3" spans="2:7" ht="16.5">
      <c r="B3" s="23"/>
      <c r="C3" s="23"/>
      <c r="D3" s="23"/>
      <c r="E3" s="23"/>
      <c r="F3" s="23"/>
      <c r="G3" s="23"/>
    </row>
    <row r="4" spans="2:7" ht="16.5">
      <c r="B4" s="23"/>
      <c r="C4" s="23"/>
      <c r="D4" s="23"/>
      <c r="E4" s="23"/>
      <c r="F4" s="23"/>
      <c r="G4" s="23"/>
    </row>
    <row r="5" spans="2:7" ht="13.5" customHeight="1">
      <c r="B5" s="175" t="s">
        <v>33</v>
      </c>
      <c r="C5" s="175"/>
      <c r="D5" s="175"/>
      <c r="E5" s="175"/>
      <c r="F5" s="175"/>
      <c r="G5" s="175"/>
    </row>
    <row r="6" spans="2:7" ht="18" customHeight="1">
      <c r="B6" s="175" t="s">
        <v>37</v>
      </c>
      <c r="C6" s="175"/>
      <c r="D6" s="175"/>
      <c r="E6" s="175"/>
      <c r="F6" s="175"/>
      <c r="G6" s="175"/>
    </row>
    <row r="7" spans="2:7" ht="18" customHeight="1">
      <c r="B7" s="175" t="s">
        <v>181</v>
      </c>
      <c r="C7" s="175"/>
      <c r="D7" s="175"/>
      <c r="E7" s="175"/>
      <c r="F7" s="175"/>
      <c r="G7" s="175"/>
    </row>
    <row r="8" ht="18" customHeight="1">
      <c r="B8" s="22"/>
    </row>
    <row r="9" spans="2:9" ht="17.25" thickBot="1">
      <c r="B9" s="24"/>
      <c r="H9" s="175"/>
      <c r="I9" s="175"/>
    </row>
    <row r="10" spans="2:9" ht="18.75" customHeight="1" thickBot="1">
      <c r="B10" s="176"/>
      <c r="C10" s="178" t="s">
        <v>23</v>
      </c>
      <c r="D10" s="150" t="s">
        <v>38</v>
      </c>
      <c r="E10" s="180" t="s">
        <v>39</v>
      </c>
      <c r="F10" s="181"/>
      <c r="G10" s="150" t="s">
        <v>40</v>
      </c>
      <c r="H10" s="182"/>
      <c r="I10" s="182"/>
    </row>
    <row r="11" spans="2:7" ht="18.75" customHeight="1" thickBot="1">
      <c r="B11" s="177"/>
      <c r="C11" s="179"/>
      <c r="D11" s="151" t="s">
        <v>4</v>
      </c>
      <c r="E11" s="152" t="s">
        <v>41</v>
      </c>
      <c r="F11" s="152" t="s">
        <v>42</v>
      </c>
      <c r="G11" s="151" t="s">
        <v>4</v>
      </c>
    </row>
    <row r="12" spans="2:7" ht="13.5">
      <c r="B12" s="153">
        <v>1</v>
      </c>
      <c r="C12" s="154" t="s">
        <v>0</v>
      </c>
      <c r="D12" s="67"/>
      <c r="E12" s="67"/>
      <c r="F12" s="67"/>
      <c r="G12" s="68"/>
    </row>
    <row r="13" spans="2:7" ht="13.5">
      <c r="B13" s="55">
        <v>10</v>
      </c>
      <c r="C13" s="57" t="s">
        <v>43</v>
      </c>
      <c r="D13" s="60">
        <f>D14+D15+D16</f>
        <v>2453</v>
      </c>
      <c r="E13" s="60">
        <f>E16+E14+E15</f>
        <v>324875</v>
      </c>
      <c r="F13" s="60">
        <f>F16+F14+F15</f>
        <v>321763</v>
      </c>
      <c r="G13" s="62">
        <f aca="true" t="shared" si="0" ref="G13:G18">D13+E13-F13</f>
        <v>5565</v>
      </c>
    </row>
    <row r="14" spans="2:7" ht="13.5">
      <c r="B14" s="56">
        <v>1001</v>
      </c>
      <c r="C14" s="58" t="s">
        <v>44</v>
      </c>
      <c r="D14" s="61">
        <v>0</v>
      </c>
      <c r="E14" s="61">
        <v>317773</v>
      </c>
      <c r="F14" s="61">
        <v>317464</v>
      </c>
      <c r="G14" s="63">
        <f t="shared" si="0"/>
        <v>309</v>
      </c>
    </row>
    <row r="15" spans="2:7" ht="13.5">
      <c r="B15" s="56">
        <v>1002</v>
      </c>
      <c r="C15" s="58" t="s">
        <v>45</v>
      </c>
      <c r="D15" s="61">
        <v>2405</v>
      </c>
      <c r="E15" s="61">
        <v>7102</v>
      </c>
      <c r="F15" s="61">
        <v>4299</v>
      </c>
      <c r="G15" s="63">
        <f t="shared" si="0"/>
        <v>5208</v>
      </c>
    </row>
    <row r="16" spans="2:7" ht="13.5">
      <c r="B16" s="56">
        <v>1004</v>
      </c>
      <c r="C16" s="58" t="s">
        <v>46</v>
      </c>
      <c r="D16" s="61">
        <v>48</v>
      </c>
      <c r="E16" s="61">
        <v>0</v>
      </c>
      <c r="F16" s="61">
        <v>0</v>
      </c>
      <c r="G16" s="63">
        <f t="shared" si="0"/>
        <v>48</v>
      </c>
    </row>
    <row r="17" spans="2:7" ht="13.5">
      <c r="B17" s="55">
        <v>15</v>
      </c>
      <c r="C17" s="57" t="s">
        <v>47</v>
      </c>
      <c r="D17" s="60">
        <f>D18</f>
        <v>459305</v>
      </c>
      <c r="E17" s="60">
        <f>E18</f>
        <v>6493</v>
      </c>
      <c r="F17" s="60">
        <f>F18</f>
        <v>1517</v>
      </c>
      <c r="G17" s="62">
        <f t="shared" si="0"/>
        <v>464281</v>
      </c>
    </row>
    <row r="18" spans="2:7" ht="13.5">
      <c r="B18" s="56">
        <v>1501</v>
      </c>
      <c r="C18" s="58" t="s">
        <v>48</v>
      </c>
      <c r="D18" s="61">
        <v>459305</v>
      </c>
      <c r="E18" s="61">
        <v>6493</v>
      </c>
      <c r="F18" s="61">
        <v>1517</v>
      </c>
      <c r="G18" s="63">
        <f t="shared" si="0"/>
        <v>464281</v>
      </c>
    </row>
    <row r="19" spans="2:7" ht="16.5" customHeight="1">
      <c r="B19" s="55">
        <v>2</v>
      </c>
      <c r="C19" s="57" t="s">
        <v>49</v>
      </c>
      <c r="D19" s="61"/>
      <c r="E19" s="61"/>
      <c r="F19" s="61"/>
      <c r="G19" s="63"/>
    </row>
    <row r="20" spans="2:7" ht="20.25" customHeight="1">
      <c r="B20" s="55">
        <v>26</v>
      </c>
      <c r="C20" s="57" t="s">
        <v>50</v>
      </c>
      <c r="D20" s="60">
        <f>D21</f>
        <v>-259227</v>
      </c>
      <c r="E20" s="60">
        <f>E21</f>
        <v>459581</v>
      </c>
      <c r="F20" s="60">
        <f>F21</f>
        <v>431682</v>
      </c>
      <c r="G20" s="62">
        <f>D20-F20+E20</f>
        <v>-231328</v>
      </c>
    </row>
    <row r="21" spans="2:9" ht="13.5" customHeight="1">
      <c r="B21" s="56">
        <v>2601</v>
      </c>
      <c r="C21" s="58" t="s">
        <v>51</v>
      </c>
      <c r="D21" s="61">
        <v>-259227</v>
      </c>
      <c r="E21" s="61">
        <v>459581</v>
      </c>
      <c r="F21" s="61">
        <v>431682</v>
      </c>
      <c r="G21" s="63">
        <f>D21-F21+E21</f>
        <v>-231328</v>
      </c>
      <c r="I21" s="36"/>
    </row>
    <row r="22" spans="2:9" ht="20.25" customHeight="1">
      <c r="B22" s="55">
        <v>27</v>
      </c>
      <c r="C22" s="57" t="s">
        <v>82</v>
      </c>
      <c r="D22" s="60">
        <f>D23</f>
        <v>-5402</v>
      </c>
      <c r="E22" s="60">
        <f>E23</f>
        <v>5402</v>
      </c>
      <c r="F22" s="60">
        <f>F23</f>
        <v>5815</v>
      </c>
      <c r="G22" s="62">
        <f>D22-F22+E22</f>
        <v>-5815</v>
      </c>
      <c r="I22" s="36"/>
    </row>
    <row r="23" spans="2:9" ht="13.5" customHeight="1">
      <c r="B23" s="56">
        <v>2701</v>
      </c>
      <c r="C23" s="58" t="s">
        <v>83</v>
      </c>
      <c r="D23" s="61">
        <v>-5402</v>
      </c>
      <c r="E23" s="61">
        <v>5402</v>
      </c>
      <c r="F23" s="61">
        <v>5815</v>
      </c>
      <c r="G23" s="63">
        <f>D23-F23+E23</f>
        <v>-5815</v>
      </c>
      <c r="I23" s="36"/>
    </row>
    <row r="24" spans="2:9" ht="13.5">
      <c r="B24" s="55">
        <v>3</v>
      </c>
      <c r="C24" s="57" t="s">
        <v>52</v>
      </c>
      <c r="D24" s="61"/>
      <c r="E24" s="61"/>
      <c r="F24" s="61"/>
      <c r="G24" s="63"/>
      <c r="I24" s="36" t="s">
        <v>75</v>
      </c>
    </row>
    <row r="25" spans="2:7" ht="13.5">
      <c r="B25" s="55">
        <v>37</v>
      </c>
      <c r="C25" s="57" t="s">
        <v>53</v>
      </c>
      <c r="D25" s="60">
        <v>-17758</v>
      </c>
      <c r="E25" s="60"/>
      <c r="F25" s="60"/>
      <c r="G25" s="62">
        <v>-17758</v>
      </c>
    </row>
    <row r="26" spans="2:9" ht="13.5">
      <c r="B26" s="56">
        <v>3701</v>
      </c>
      <c r="C26" s="58" t="s">
        <v>54</v>
      </c>
      <c r="D26" s="61"/>
      <c r="E26" s="61"/>
      <c r="F26" s="61"/>
      <c r="G26" s="63"/>
      <c r="I26" s="36"/>
    </row>
    <row r="27" spans="2:9" ht="13.5">
      <c r="B27" s="56">
        <v>3702</v>
      </c>
      <c r="C27" s="58" t="s">
        <v>55</v>
      </c>
      <c r="D27" s="61">
        <v>-17758</v>
      </c>
      <c r="E27" s="61"/>
      <c r="F27" s="61"/>
      <c r="G27" s="63">
        <v>-17758</v>
      </c>
      <c r="I27" s="36"/>
    </row>
    <row r="28" spans="2:7" ht="13.5">
      <c r="B28" s="56">
        <v>3703</v>
      </c>
      <c r="C28" s="58" t="s">
        <v>56</v>
      </c>
      <c r="D28" s="61"/>
      <c r="E28" s="61"/>
      <c r="F28" s="61"/>
      <c r="G28" s="63"/>
    </row>
    <row r="29" spans="2:7" ht="13.5">
      <c r="B29" s="55">
        <v>38</v>
      </c>
      <c r="C29" s="57" t="s">
        <v>57</v>
      </c>
      <c r="D29" s="60">
        <f>D30</f>
        <v>-51320</v>
      </c>
      <c r="E29" s="60"/>
      <c r="F29" s="60"/>
      <c r="G29" s="62">
        <f>G30</f>
        <v>-51320</v>
      </c>
    </row>
    <row r="30" spans="2:7" ht="13.5">
      <c r="B30" s="56">
        <v>3801</v>
      </c>
      <c r="C30" s="58" t="s">
        <v>58</v>
      </c>
      <c r="D30" s="61">
        <v>-51320</v>
      </c>
      <c r="E30" s="61"/>
      <c r="F30" s="61"/>
      <c r="G30" s="63">
        <f>D30+E30-F30</f>
        <v>-51320</v>
      </c>
    </row>
    <row r="31" spans="2:7" ht="13.5">
      <c r="B31" s="56">
        <v>3803</v>
      </c>
      <c r="C31" s="58" t="s">
        <v>59</v>
      </c>
      <c r="D31" s="61"/>
      <c r="E31" s="61"/>
      <c r="F31" s="61"/>
      <c r="G31" s="63"/>
    </row>
    <row r="32" spans="2:9" ht="13.5">
      <c r="B32" s="55">
        <v>4</v>
      </c>
      <c r="C32" s="57" t="s">
        <v>60</v>
      </c>
      <c r="D32" s="61"/>
      <c r="E32" s="61"/>
      <c r="F32" s="61"/>
      <c r="G32" s="63"/>
      <c r="I32" s="18"/>
    </row>
    <row r="33" spans="2:10" ht="13.5">
      <c r="B33" s="55">
        <v>42</v>
      </c>
      <c r="C33" s="57" t="s">
        <v>61</v>
      </c>
      <c r="D33" s="60">
        <f>D34</f>
        <v>2493715</v>
      </c>
      <c r="E33" s="60">
        <f>E34</f>
        <v>431682</v>
      </c>
      <c r="F33" s="60">
        <f>F34</f>
        <v>9622</v>
      </c>
      <c r="G33" s="155">
        <f>D33+E33-F33</f>
        <v>2915775</v>
      </c>
      <c r="I33" s="18"/>
      <c r="J33" s="18"/>
    </row>
    <row r="34" spans="2:7" ht="13.5">
      <c r="B34" s="56">
        <v>4201</v>
      </c>
      <c r="C34" s="58" t="s">
        <v>62</v>
      </c>
      <c r="D34" s="61">
        <v>2493715</v>
      </c>
      <c r="E34" s="61">
        <v>431682</v>
      </c>
      <c r="F34" s="61">
        <v>9622</v>
      </c>
      <c r="G34" s="156">
        <f>D34+E34-F34</f>
        <v>2915775</v>
      </c>
    </row>
    <row r="35" spans="2:7" ht="13.5">
      <c r="B35" s="55">
        <v>47</v>
      </c>
      <c r="C35" s="57" t="s">
        <v>63</v>
      </c>
      <c r="D35" s="60">
        <f>D37+D38+D36</f>
        <v>65738</v>
      </c>
      <c r="E35" s="60">
        <f>E37+E38+E36</f>
        <v>9031</v>
      </c>
      <c r="F35" s="60">
        <f>F37+F38+F36</f>
        <v>0</v>
      </c>
      <c r="G35" s="60">
        <f>G37+G38+G36</f>
        <v>74769</v>
      </c>
    </row>
    <row r="36" spans="2:7" ht="13.5">
      <c r="B36" s="56">
        <v>4701</v>
      </c>
      <c r="C36" s="58" t="s">
        <v>81</v>
      </c>
      <c r="D36" s="61">
        <v>32415</v>
      </c>
      <c r="E36" s="61">
        <v>5815</v>
      </c>
      <c r="F36" s="61">
        <v>0</v>
      </c>
      <c r="G36" s="79">
        <f>D36+E36</f>
        <v>38230</v>
      </c>
    </row>
    <row r="37" spans="2:7" ht="13.5">
      <c r="B37" s="56">
        <v>4703</v>
      </c>
      <c r="C37" s="58" t="s">
        <v>76</v>
      </c>
      <c r="D37" s="61">
        <v>33</v>
      </c>
      <c r="E37" s="61">
        <v>0</v>
      </c>
      <c r="F37" s="61">
        <v>0</v>
      </c>
      <c r="G37" s="79">
        <f>D37+E37</f>
        <v>33</v>
      </c>
    </row>
    <row r="38" spans="2:7" ht="13.5">
      <c r="B38" s="56">
        <v>4704</v>
      </c>
      <c r="C38" s="58" t="s">
        <v>77</v>
      </c>
      <c r="D38" s="61">
        <v>33290</v>
      </c>
      <c r="E38" s="61">
        <v>3216</v>
      </c>
      <c r="F38" s="61">
        <v>0</v>
      </c>
      <c r="G38" s="79">
        <f>D38+E38</f>
        <v>36506</v>
      </c>
    </row>
    <row r="39" spans="2:7" ht="13.5">
      <c r="B39" s="55">
        <v>5</v>
      </c>
      <c r="C39" s="57" t="s">
        <v>64</v>
      </c>
      <c r="D39" s="61"/>
      <c r="E39" s="61"/>
      <c r="F39" s="61"/>
      <c r="G39" s="63"/>
    </row>
    <row r="40" spans="2:7" ht="13.5">
      <c r="B40" s="55">
        <v>50</v>
      </c>
      <c r="C40" s="57" t="s">
        <v>65</v>
      </c>
      <c r="D40" s="60">
        <f>D41+D42</f>
        <v>-2678873</v>
      </c>
      <c r="E40" s="60"/>
      <c r="F40" s="60">
        <f>F41</f>
        <v>465172</v>
      </c>
      <c r="G40" s="62">
        <f>G41+G42</f>
        <v>-3144045</v>
      </c>
    </row>
    <row r="41" spans="2:9" ht="13.5">
      <c r="B41" s="56">
        <v>5005</v>
      </c>
      <c r="C41" s="58" t="s">
        <v>66</v>
      </c>
      <c r="D41" s="61">
        <v>-2678873</v>
      </c>
      <c r="E41" s="61"/>
      <c r="F41" s="61">
        <v>465172</v>
      </c>
      <c r="G41" s="63">
        <f>D41-F41</f>
        <v>-3144045</v>
      </c>
      <c r="I41" s="36"/>
    </row>
    <row r="42" spans="2:9" ht="13.5">
      <c r="B42" s="56">
        <v>5006</v>
      </c>
      <c r="C42" s="58" t="s">
        <v>67</v>
      </c>
      <c r="D42" s="61">
        <v>0</v>
      </c>
      <c r="E42" s="61"/>
      <c r="F42" s="61">
        <v>0</v>
      </c>
      <c r="G42" s="63">
        <f>D42-F42</f>
        <v>0</v>
      </c>
      <c r="I42" s="50"/>
    </row>
    <row r="43" spans="2:7" ht="13.5">
      <c r="B43" s="55">
        <v>57</v>
      </c>
      <c r="C43" s="57" t="s">
        <v>68</v>
      </c>
      <c r="D43" s="60">
        <f>D44</f>
        <v>-8631</v>
      </c>
      <c r="E43" s="61"/>
      <c r="F43" s="60">
        <f>F44</f>
        <v>1493</v>
      </c>
      <c r="G43" s="62">
        <f>G44</f>
        <v>-10124</v>
      </c>
    </row>
    <row r="44" spans="2:7" ht="13.5">
      <c r="B44" s="56">
        <v>5705</v>
      </c>
      <c r="C44" s="58" t="s">
        <v>69</v>
      </c>
      <c r="D44" s="61">
        <v>-8631</v>
      </c>
      <c r="E44" s="61"/>
      <c r="F44" s="61">
        <v>1493</v>
      </c>
      <c r="G44" s="63">
        <f>D44-F44</f>
        <v>-10124</v>
      </c>
    </row>
    <row r="45" spans="2:7" ht="13.5">
      <c r="B45" s="55">
        <v>6</v>
      </c>
      <c r="C45" s="57" t="s">
        <v>70</v>
      </c>
      <c r="D45" s="61"/>
      <c r="E45" s="61"/>
      <c r="F45" s="61"/>
      <c r="G45" s="63"/>
    </row>
    <row r="46" spans="2:7" ht="13.5">
      <c r="B46" s="55">
        <v>60</v>
      </c>
      <c r="C46" s="57" t="s">
        <v>71</v>
      </c>
      <c r="D46" s="58"/>
      <c r="E46" s="58"/>
      <c r="F46" s="58"/>
      <c r="G46" s="157"/>
    </row>
    <row r="47" spans="2:7" ht="14.25" thickBot="1">
      <c r="B47" s="158">
        <v>6001</v>
      </c>
      <c r="C47" s="159" t="s">
        <v>72</v>
      </c>
      <c r="D47" s="159"/>
      <c r="E47" s="159"/>
      <c r="F47" s="159"/>
      <c r="G47" s="160"/>
    </row>
    <row r="48" spans="1:7" s="50" customFormat="1" ht="14.25" customHeight="1" thickBot="1">
      <c r="A48"/>
      <c r="B48" s="64">
        <v>68</v>
      </c>
      <c r="C48" s="65" t="s">
        <v>59</v>
      </c>
      <c r="D48" s="66"/>
      <c r="E48" s="66"/>
      <c r="F48" s="66"/>
      <c r="G48" s="66"/>
    </row>
    <row r="49" spans="2:7" ht="15.75" customHeight="1" thickBot="1" thickTop="1">
      <c r="B49" s="53">
        <v>6801</v>
      </c>
      <c r="C49" s="59" t="s">
        <v>73</v>
      </c>
      <c r="D49" s="161"/>
      <c r="E49" s="161"/>
      <c r="F49" s="161"/>
      <c r="G49" s="161"/>
    </row>
    <row r="50" spans="2:7" ht="13.5">
      <c r="B50" s="25"/>
      <c r="C50" s="26"/>
      <c r="D50" s="27"/>
      <c r="E50" s="27"/>
      <c r="F50" s="27"/>
      <c r="G50" s="27"/>
    </row>
    <row r="51" spans="2:7" ht="13.5">
      <c r="B51" s="25"/>
      <c r="C51" s="26"/>
      <c r="D51" s="27"/>
      <c r="E51" s="27"/>
      <c r="F51" s="27"/>
      <c r="G51" s="27"/>
    </row>
    <row r="52" spans="2:7" ht="13.5">
      <c r="B52" s="25"/>
      <c r="C52" s="26"/>
      <c r="D52" s="27"/>
      <c r="E52" s="27"/>
      <c r="F52" s="27"/>
      <c r="G52" s="27" t="s">
        <v>75</v>
      </c>
    </row>
    <row r="53" spans="2:7" ht="12.75" customHeight="1">
      <c r="B53" s="21"/>
      <c r="C53" s="12" t="s">
        <v>17</v>
      </c>
      <c r="D53" s="174" t="s">
        <v>18</v>
      </c>
      <c r="E53" s="174"/>
      <c r="F53" s="174"/>
      <c r="G53" s="174"/>
    </row>
    <row r="54" spans="3:7" ht="12.75" customHeight="1">
      <c r="C54" s="13" t="s">
        <v>19</v>
      </c>
      <c r="D54" s="183" t="s">
        <v>20</v>
      </c>
      <c r="E54" s="183"/>
      <c r="F54" s="183"/>
      <c r="G54" s="183"/>
    </row>
    <row r="55" spans="3:7" ht="12.75" customHeight="1">
      <c r="C55" s="12" t="s">
        <v>21</v>
      </c>
      <c r="D55" s="174" t="s">
        <v>22</v>
      </c>
      <c r="E55" s="174"/>
      <c r="F55" s="174"/>
      <c r="G55" s="174"/>
    </row>
    <row r="56" spans="4:7" ht="12.75" customHeight="1">
      <c r="D56" s="174" t="s">
        <v>35</v>
      </c>
      <c r="E56" s="174"/>
      <c r="F56" s="174"/>
      <c r="G56" s="174"/>
    </row>
  </sheetData>
  <sheetProtection/>
  <mergeCells count="13">
    <mergeCell ref="H9:I9"/>
    <mergeCell ref="H10:I10"/>
    <mergeCell ref="D54:G54"/>
    <mergeCell ref="D55:G55"/>
    <mergeCell ref="B1:G1"/>
    <mergeCell ref="B7:G7"/>
    <mergeCell ref="D56:G56"/>
    <mergeCell ref="B6:G6"/>
    <mergeCell ref="B5:G5"/>
    <mergeCell ref="B10:B11"/>
    <mergeCell ref="C10:C11"/>
    <mergeCell ref="E10:F10"/>
    <mergeCell ref="D53:G53"/>
  </mergeCells>
  <printOptions/>
  <pageMargins left="0.3937007874015748" right="0.1968503937007874" top="0.31496062992125984" bottom="0.5511811023622047" header="0.2362204724409449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B27" sqref="B27:J31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5"/>
      <c r="H2" s="74" t="s">
        <v>78</v>
      </c>
    </row>
    <row r="3" ht="12.75">
      <c r="B3" s="2"/>
    </row>
    <row r="4" spans="2:9" ht="12.75" customHeight="1">
      <c r="B4" s="182" t="s">
        <v>33</v>
      </c>
      <c r="C4" s="182"/>
      <c r="D4" s="182"/>
      <c r="E4" s="182"/>
      <c r="F4" s="182"/>
      <c r="G4" s="182"/>
      <c r="H4" s="182"/>
      <c r="I4" s="182"/>
    </row>
    <row r="5" spans="2:9" ht="12.75" customHeight="1">
      <c r="B5" s="182" t="s">
        <v>180</v>
      </c>
      <c r="C5" s="182"/>
      <c r="D5" s="182"/>
      <c r="E5" s="182"/>
      <c r="F5" s="182"/>
      <c r="G5" s="182"/>
      <c r="H5" s="182"/>
      <c r="I5" s="182"/>
    </row>
    <row r="6" ht="12.75">
      <c r="B6" s="10"/>
    </row>
    <row r="7" ht="13.5" thickBot="1">
      <c r="B7" s="2"/>
    </row>
    <row r="8" spans="2:9" ht="13.5" customHeight="1">
      <c r="B8" s="185" t="s">
        <v>0</v>
      </c>
      <c r="C8" s="186"/>
      <c r="D8" s="19" t="s">
        <v>1</v>
      </c>
      <c r="E8" s="20" t="s">
        <v>2</v>
      </c>
      <c r="F8" s="185" t="s">
        <v>3</v>
      </c>
      <c r="G8" s="186"/>
      <c r="H8" s="148" t="s">
        <v>1</v>
      </c>
      <c r="I8" s="19" t="s">
        <v>2</v>
      </c>
    </row>
    <row r="9" spans="1:10" s="47" customFormat="1" ht="18" customHeight="1" thickBot="1">
      <c r="A9"/>
      <c r="B9" s="187"/>
      <c r="C9" s="188"/>
      <c r="D9" s="164" t="s">
        <v>4</v>
      </c>
      <c r="E9" s="165" t="s">
        <v>4</v>
      </c>
      <c r="F9" s="187"/>
      <c r="G9" s="188"/>
      <c r="H9" s="164" t="s">
        <v>4</v>
      </c>
      <c r="I9" s="165" t="s">
        <v>4</v>
      </c>
      <c r="J9"/>
    </row>
    <row r="10" spans="1:10" s="47" customFormat="1" ht="18" customHeight="1">
      <c r="A10"/>
      <c r="B10" s="205" t="s">
        <v>5</v>
      </c>
      <c r="C10" s="206"/>
      <c r="D10" s="28">
        <v>5565</v>
      </c>
      <c r="E10" s="75">
        <v>2453</v>
      </c>
      <c r="F10" s="209" t="s">
        <v>6</v>
      </c>
      <c r="G10" s="210"/>
      <c r="H10" s="28">
        <v>231328</v>
      </c>
      <c r="I10" s="29">
        <v>259227</v>
      </c>
      <c r="J10"/>
    </row>
    <row r="11" spans="2:9" ht="13.5" customHeight="1">
      <c r="B11" s="189" t="s">
        <v>7</v>
      </c>
      <c r="C11" s="190"/>
      <c r="D11" s="162">
        <v>464281</v>
      </c>
      <c r="E11" s="76">
        <v>459305</v>
      </c>
      <c r="F11" s="193" t="s">
        <v>80</v>
      </c>
      <c r="G11" s="194"/>
      <c r="H11" s="80">
        <v>5815</v>
      </c>
      <c r="I11" s="30">
        <v>5402</v>
      </c>
    </row>
    <row r="12" spans="2:9" ht="13.5" customHeight="1">
      <c r="B12" s="189"/>
      <c r="C12" s="190"/>
      <c r="D12" s="162"/>
      <c r="E12" s="30"/>
      <c r="F12" s="191" t="s">
        <v>8</v>
      </c>
      <c r="G12" s="192"/>
      <c r="H12" s="31">
        <f>H10+H11</f>
        <v>237143</v>
      </c>
      <c r="I12" s="42">
        <f>I10+I11</f>
        <v>264629</v>
      </c>
    </row>
    <row r="13" spans="2:9" ht="13.5" customHeight="1">
      <c r="B13" s="189"/>
      <c r="C13" s="190"/>
      <c r="D13" s="162"/>
      <c r="E13" s="30"/>
      <c r="F13" s="191"/>
      <c r="G13" s="192"/>
      <c r="H13" s="162"/>
      <c r="I13" s="30"/>
    </row>
    <row r="14" spans="2:9" ht="13.5">
      <c r="B14" s="189"/>
      <c r="C14" s="190"/>
      <c r="D14" s="162"/>
      <c r="E14" s="30"/>
      <c r="F14" s="193"/>
      <c r="G14" s="194"/>
      <c r="H14" s="162"/>
      <c r="I14" s="30"/>
    </row>
    <row r="15" spans="2:9" ht="17.25" customHeight="1">
      <c r="B15" s="189"/>
      <c r="C15" s="190"/>
      <c r="D15" s="162"/>
      <c r="E15" s="30"/>
      <c r="F15" s="193" t="s">
        <v>9</v>
      </c>
      <c r="G15" s="194"/>
      <c r="H15" s="31">
        <f>H17</f>
        <v>17758</v>
      </c>
      <c r="I15" s="31">
        <f>I17</f>
        <v>17758</v>
      </c>
    </row>
    <row r="16" spans="2:9" ht="17.25" customHeight="1">
      <c r="B16" s="189"/>
      <c r="C16" s="190"/>
      <c r="D16" s="162"/>
      <c r="E16" s="30"/>
      <c r="F16" s="193" t="s">
        <v>10</v>
      </c>
      <c r="G16" s="194"/>
      <c r="H16" s="162"/>
      <c r="I16" s="30"/>
    </row>
    <row r="17" spans="2:9" ht="17.25" customHeight="1">
      <c r="B17" s="189"/>
      <c r="C17" s="190"/>
      <c r="D17" s="162"/>
      <c r="E17" s="30"/>
      <c r="F17" s="193" t="s">
        <v>11</v>
      </c>
      <c r="G17" s="194"/>
      <c r="H17" s="162">
        <v>17758</v>
      </c>
      <c r="I17" s="30">
        <v>17758</v>
      </c>
    </row>
    <row r="18" spans="2:9" ht="17.25" customHeight="1">
      <c r="B18" s="189"/>
      <c r="C18" s="190"/>
      <c r="D18" s="162"/>
      <c r="E18" s="30"/>
      <c r="F18" s="193" t="s">
        <v>12</v>
      </c>
      <c r="G18" s="194"/>
      <c r="H18" s="162"/>
      <c r="I18" s="30"/>
    </row>
    <row r="19" spans="2:9" ht="17.25" customHeight="1">
      <c r="B19" s="72"/>
      <c r="C19" s="73"/>
      <c r="D19" s="162"/>
      <c r="E19" s="30"/>
      <c r="F19" s="197" t="s">
        <v>74</v>
      </c>
      <c r="G19" s="198"/>
      <c r="H19" s="163">
        <f>H20+H21</f>
        <v>214945</v>
      </c>
      <c r="I19" s="31">
        <f>I20+I21</f>
        <v>179371</v>
      </c>
    </row>
    <row r="20" spans="2:9" ht="17.25" customHeight="1">
      <c r="B20" s="189"/>
      <c r="C20" s="190"/>
      <c r="D20" s="162"/>
      <c r="E20" s="30"/>
      <c r="F20" s="193" t="s">
        <v>13</v>
      </c>
      <c r="G20" s="194"/>
      <c r="H20" s="162">
        <v>51320</v>
      </c>
      <c r="I20" s="30">
        <v>51320</v>
      </c>
    </row>
    <row r="21" spans="2:9" ht="17.25" customHeight="1">
      <c r="B21" s="189"/>
      <c r="C21" s="190"/>
      <c r="D21" s="162"/>
      <c r="E21" s="30"/>
      <c r="F21" s="193" t="s">
        <v>14</v>
      </c>
      <c r="G21" s="194"/>
      <c r="H21" s="48">
        <v>163625</v>
      </c>
      <c r="I21" s="48">
        <v>128051</v>
      </c>
    </row>
    <row r="22" spans="2:9" ht="17.25" customHeight="1" thickBot="1">
      <c r="B22" s="189"/>
      <c r="C22" s="190"/>
      <c r="D22" s="33"/>
      <c r="E22" s="33"/>
      <c r="F22" s="193" t="s">
        <v>16</v>
      </c>
      <c r="G22" s="194"/>
      <c r="H22" s="49">
        <f>H15+H19</f>
        <v>232703</v>
      </c>
      <c r="I22" s="49">
        <f>I15+I19</f>
        <v>197129</v>
      </c>
    </row>
    <row r="23" spans="2:9" ht="17.25" customHeight="1" thickBot="1">
      <c r="B23" s="195" t="s">
        <v>15</v>
      </c>
      <c r="C23" s="196"/>
      <c r="D23" s="34">
        <f>D10+D11</f>
        <v>469846</v>
      </c>
      <c r="E23" s="34">
        <f>E10+E11</f>
        <v>461758</v>
      </c>
      <c r="F23" s="191" t="s">
        <v>34</v>
      </c>
      <c r="G23" s="192"/>
      <c r="H23" s="35">
        <f>H12+H22</f>
        <v>469846</v>
      </c>
      <c r="I23" s="71">
        <f>I12+I22</f>
        <v>461758</v>
      </c>
    </row>
    <row r="24" spans="2:9" ht="17.25" customHeight="1" thickBot="1" thickTop="1">
      <c r="B24" s="199"/>
      <c r="C24" s="200"/>
      <c r="D24" s="166"/>
      <c r="E24" s="167"/>
      <c r="F24" s="207"/>
      <c r="G24" s="208"/>
      <c r="H24" s="168"/>
      <c r="I24" s="167"/>
    </row>
    <row r="25" spans="2:9" ht="17.25" customHeight="1">
      <c r="B25" s="9"/>
      <c r="C25" s="203"/>
      <c r="D25" s="203"/>
      <c r="E25" s="203"/>
      <c r="F25" s="203"/>
      <c r="G25" s="52"/>
      <c r="H25" s="52"/>
      <c r="I25" s="52"/>
    </row>
    <row r="26" spans="2:9" ht="17.25" customHeight="1">
      <c r="B26" s="9"/>
      <c r="C26" s="204"/>
      <c r="D26" s="204"/>
      <c r="E26" s="204"/>
      <c r="F26" s="204"/>
      <c r="G26" s="51"/>
      <c r="H26" s="51"/>
      <c r="I26" s="51"/>
    </row>
    <row r="27" spans="2:10" ht="17.25" customHeight="1">
      <c r="B27" s="9" t="s">
        <v>17</v>
      </c>
      <c r="G27" s="204" t="s">
        <v>18</v>
      </c>
      <c r="H27" s="204"/>
      <c r="I27" s="204"/>
      <c r="J27" s="204"/>
    </row>
    <row r="28" spans="2:10" ht="17.25" customHeight="1">
      <c r="B28" s="77" t="s">
        <v>19</v>
      </c>
      <c r="G28" s="201" t="s">
        <v>20</v>
      </c>
      <c r="H28" s="201"/>
      <c r="I28" s="201"/>
      <c r="J28" s="201"/>
    </row>
    <row r="29" spans="2:10" ht="17.25" customHeight="1">
      <c r="B29" s="8" t="s">
        <v>79</v>
      </c>
      <c r="G29" s="202" t="s">
        <v>22</v>
      </c>
      <c r="H29" s="202"/>
      <c r="I29" s="202"/>
      <c r="J29" s="202"/>
    </row>
    <row r="30" spans="2:10" ht="13.5">
      <c r="B30" s="78"/>
      <c r="G30" s="202" t="s">
        <v>35</v>
      </c>
      <c r="H30" s="202"/>
      <c r="I30" s="202"/>
      <c r="J30" s="202"/>
    </row>
    <row r="31" spans="2:9" ht="12.75">
      <c r="B31" s="9"/>
      <c r="C31" s="204"/>
      <c r="D31" s="204"/>
      <c r="E31" s="204"/>
      <c r="F31" s="204"/>
      <c r="G31" s="51"/>
      <c r="H31" s="51"/>
      <c r="I31" s="51"/>
    </row>
    <row r="32" spans="2:9" ht="12.75">
      <c r="B32" s="9"/>
      <c r="C32" s="204"/>
      <c r="D32" s="204"/>
      <c r="E32" s="204"/>
      <c r="F32" s="204"/>
      <c r="G32" s="51"/>
      <c r="H32" s="51"/>
      <c r="I32" s="51"/>
    </row>
    <row r="33" ht="13.5" customHeight="1"/>
    <row r="34" ht="12.75" customHeight="1"/>
    <row r="35" ht="17.25" customHeight="1"/>
    <row r="36" ht="12.75" customHeight="1"/>
  </sheetData>
  <sheetProtection/>
  <mergeCells count="41">
    <mergeCell ref="C32:F32"/>
    <mergeCell ref="G27:J27"/>
    <mergeCell ref="F24:G24"/>
    <mergeCell ref="B20:C20"/>
    <mergeCell ref="F20:G20"/>
    <mergeCell ref="F10:G10"/>
    <mergeCell ref="F12:G12"/>
    <mergeCell ref="C31:F31"/>
    <mergeCell ref="G30:J30"/>
    <mergeCell ref="C25:F25"/>
    <mergeCell ref="C26:F26"/>
    <mergeCell ref="B21:C21"/>
    <mergeCell ref="B10:C10"/>
    <mergeCell ref="B11:C11"/>
    <mergeCell ref="B24:C24"/>
    <mergeCell ref="F21:G21"/>
    <mergeCell ref="B22:C22"/>
    <mergeCell ref="B17:C17"/>
    <mergeCell ref="G28:J28"/>
    <mergeCell ref="G29:J29"/>
    <mergeCell ref="B4:I4"/>
    <mergeCell ref="F19:G19"/>
    <mergeCell ref="F11:G11"/>
    <mergeCell ref="F14:G14"/>
    <mergeCell ref="B15:C15"/>
    <mergeCell ref="F15:G15"/>
    <mergeCell ref="B16:C16"/>
    <mergeCell ref="F17:G17"/>
    <mergeCell ref="B18:C18"/>
    <mergeCell ref="F18:G18"/>
    <mergeCell ref="B23:C23"/>
    <mergeCell ref="F23:G23"/>
    <mergeCell ref="F16:G16"/>
    <mergeCell ref="B12:C12"/>
    <mergeCell ref="F22:G22"/>
    <mergeCell ref="F8:G9"/>
    <mergeCell ref="B8:C9"/>
    <mergeCell ref="B14:C14"/>
    <mergeCell ref="B5:I5"/>
    <mergeCell ref="B13:C13"/>
    <mergeCell ref="F13:G13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2" spans="3:5" ht="13.5">
      <c r="C2" s="211" t="s">
        <v>182</v>
      </c>
      <c r="D2" s="211"/>
      <c r="E2" s="211"/>
    </row>
    <row r="4" ht="12.75">
      <c r="C4" s="14"/>
    </row>
    <row r="5" spans="3:5" ht="13.5">
      <c r="C5" s="175" t="s">
        <v>33</v>
      </c>
      <c r="D5" s="175"/>
      <c r="E5" s="175"/>
    </row>
    <row r="6" spans="3:5" ht="12.75">
      <c r="C6" s="182" t="s">
        <v>179</v>
      </c>
      <c r="D6" s="182"/>
      <c r="E6" s="182"/>
    </row>
    <row r="7" ht="12.75">
      <c r="C7" s="2"/>
    </row>
    <row r="8" ht="18" customHeight="1">
      <c r="C8" s="15"/>
    </row>
    <row r="9" ht="18" customHeight="1" thickBot="1">
      <c r="C9" s="15"/>
    </row>
    <row r="10" spans="3:5" ht="13.5">
      <c r="C10" s="19" t="s">
        <v>23</v>
      </c>
      <c r="D10" s="20" t="s">
        <v>1</v>
      </c>
      <c r="E10" s="19" t="s">
        <v>24</v>
      </c>
    </row>
    <row r="11" spans="3:5" ht="13.5" customHeight="1" thickBot="1">
      <c r="C11" s="16"/>
      <c r="D11" s="17" t="s">
        <v>4</v>
      </c>
      <c r="E11" s="54" t="s">
        <v>4</v>
      </c>
    </row>
    <row r="12" spans="3:5" ht="12.75" customHeight="1">
      <c r="C12" s="43"/>
      <c r="D12" s="39"/>
      <c r="E12" s="11"/>
    </row>
    <row r="13" spans="3:5" ht="24.75" customHeight="1">
      <c r="C13" s="44" t="s">
        <v>25</v>
      </c>
      <c r="D13" s="40">
        <v>3144045</v>
      </c>
      <c r="E13" s="30">
        <v>2678873</v>
      </c>
    </row>
    <row r="14" spans="3:5" ht="14.25" thickBot="1">
      <c r="C14" s="44" t="s">
        <v>26</v>
      </c>
      <c r="D14" s="41">
        <v>0</v>
      </c>
      <c r="E14" s="30">
        <v>0</v>
      </c>
    </row>
    <row r="15" spans="3:5" ht="14.25" thickTop="1">
      <c r="C15" s="45" t="s">
        <v>27</v>
      </c>
      <c r="D15" s="42">
        <f>D13+D14</f>
        <v>3144045</v>
      </c>
      <c r="E15" s="69">
        <f>E13+E14</f>
        <v>2678873</v>
      </c>
    </row>
    <row r="16" spans="3:5" ht="18" customHeight="1">
      <c r="C16" s="44" t="s">
        <v>28</v>
      </c>
      <c r="D16" s="40">
        <v>-2915775</v>
      </c>
      <c r="E16" s="30">
        <v>-2493715</v>
      </c>
    </row>
    <row r="17" spans="3:5" ht="16.5" customHeight="1" thickBot="1">
      <c r="C17" s="44" t="s">
        <v>84</v>
      </c>
      <c r="D17" s="33">
        <v>-38230</v>
      </c>
      <c r="E17" s="33">
        <v>-32415</v>
      </c>
    </row>
    <row r="18" spans="3:5" ht="17.25" customHeight="1">
      <c r="C18" s="45" t="s">
        <v>29</v>
      </c>
      <c r="D18" s="31">
        <f>D15+D16+D17</f>
        <v>190040</v>
      </c>
      <c r="E18" s="31">
        <f>E15+E16+E17</f>
        <v>152743</v>
      </c>
    </row>
    <row r="19" spans="3:5" ht="16.5" customHeight="1" thickBot="1">
      <c r="C19" s="44" t="s">
        <v>30</v>
      </c>
      <c r="D19" s="33">
        <v>-26415</v>
      </c>
      <c r="E19" s="30">
        <v>-24692</v>
      </c>
    </row>
    <row r="20" spans="1:7" ht="16.5" customHeight="1" thickBot="1">
      <c r="A20" s="37"/>
      <c r="C20" s="45" t="s">
        <v>31</v>
      </c>
      <c r="D20" s="70">
        <f>D18+D19</f>
        <v>163625</v>
      </c>
      <c r="E20" s="70">
        <f>E18+E19</f>
        <v>128051</v>
      </c>
      <c r="F20" s="37"/>
      <c r="G20" s="37"/>
    </row>
    <row r="21" spans="1:7" ht="15.75" customHeight="1">
      <c r="A21" s="37"/>
      <c r="C21" s="44"/>
      <c r="D21" s="38"/>
      <c r="E21" s="32"/>
      <c r="F21" s="37"/>
      <c r="G21" s="37"/>
    </row>
    <row r="22" spans="1:17" ht="18" customHeight="1" thickBot="1">
      <c r="A22" s="37"/>
      <c r="C22" s="45" t="s">
        <v>32</v>
      </c>
      <c r="D22" s="34">
        <f>D20</f>
        <v>163625</v>
      </c>
      <c r="E22" s="34">
        <f>E20</f>
        <v>128051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3:17" ht="16.5" customHeight="1" thickBot="1" thickTop="1">
      <c r="C23" s="46"/>
      <c r="D23" s="41"/>
      <c r="E23" s="33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3:17" ht="0.75" customHeight="1">
      <c r="C24" s="14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ht="18" customHeight="1"/>
    <row r="30" spans="3:7" ht="12.75" customHeight="1">
      <c r="C30" s="12" t="s">
        <v>17</v>
      </c>
      <c r="D30" s="204" t="s">
        <v>18</v>
      </c>
      <c r="E30" s="204"/>
      <c r="F30" s="169"/>
      <c r="G30" s="169"/>
    </row>
    <row r="31" spans="3:7" ht="15.75" customHeight="1">
      <c r="C31" s="13" t="s">
        <v>19</v>
      </c>
      <c r="D31" s="201" t="s">
        <v>20</v>
      </c>
      <c r="E31" s="201"/>
      <c r="F31" s="170"/>
      <c r="G31" s="170"/>
    </row>
    <row r="32" spans="3:7" ht="15.75" customHeight="1">
      <c r="C32" s="12" t="s">
        <v>21</v>
      </c>
      <c r="D32" s="202" t="s">
        <v>22</v>
      </c>
      <c r="E32" s="202"/>
      <c r="F32" s="171"/>
      <c r="G32" s="171"/>
    </row>
    <row r="33" spans="4:7" ht="15.75" customHeight="1">
      <c r="D33" s="202" t="s">
        <v>35</v>
      </c>
      <c r="E33" s="202"/>
      <c r="F33" s="171"/>
      <c r="G33" s="171"/>
    </row>
    <row r="34" ht="12.75" customHeight="1"/>
    <row r="35" ht="13.5" customHeight="1"/>
  </sheetData>
  <sheetProtection/>
  <mergeCells count="7">
    <mergeCell ref="D30:E30"/>
    <mergeCell ref="D31:E31"/>
    <mergeCell ref="D32:E32"/>
    <mergeCell ref="D33:E33"/>
    <mergeCell ref="C2:E2"/>
    <mergeCell ref="C5:E5"/>
    <mergeCell ref="C6:E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B16">
      <selection activeCell="K41" sqref="K41"/>
    </sheetView>
  </sheetViews>
  <sheetFormatPr defaultColWidth="11.421875" defaultRowHeight="12.75"/>
  <cols>
    <col min="1" max="1" width="3.140625" style="0" customWidth="1"/>
    <col min="2" max="2" width="39.8515625" style="0" customWidth="1"/>
    <col min="4" max="4" width="12.8515625" style="0" customWidth="1"/>
    <col min="5" max="5" width="13.140625" style="0" customWidth="1"/>
    <col min="6" max="6" width="11.57421875" style="0" customWidth="1"/>
    <col min="7" max="7" width="27.57421875" style="0" customWidth="1"/>
    <col min="8" max="9" width="11.8515625" style="0" bestFit="1" customWidth="1"/>
  </cols>
  <sheetData>
    <row r="2" spans="2:9" ht="13.5">
      <c r="B2" s="211" t="s">
        <v>85</v>
      </c>
      <c r="C2" s="211"/>
      <c r="D2" s="211"/>
      <c r="E2" s="211"/>
      <c r="F2" s="211"/>
      <c r="G2" s="211"/>
      <c r="H2" s="211"/>
      <c r="I2" s="211"/>
    </row>
    <row r="3" spans="2:9" ht="13.5">
      <c r="B3" s="1"/>
      <c r="C3" s="1"/>
      <c r="D3" s="1"/>
      <c r="E3" s="1"/>
      <c r="F3" s="1"/>
      <c r="G3" s="1"/>
      <c r="H3" s="1"/>
      <c r="I3" s="1"/>
    </row>
    <row r="4" spans="2:9" ht="12.75">
      <c r="B4" s="182" t="s">
        <v>33</v>
      </c>
      <c r="C4" s="182"/>
      <c r="D4" s="182"/>
      <c r="E4" s="182"/>
      <c r="F4" s="182"/>
      <c r="G4" s="182"/>
      <c r="H4" s="182"/>
      <c r="I4" s="182"/>
    </row>
    <row r="5" spans="2:9" ht="12.75">
      <c r="B5" s="182" t="s">
        <v>176</v>
      </c>
      <c r="C5" s="182"/>
      <c r="D5" s="182"/>
      <c r="E5" s="182"/>
      <c r="F5" s="182"/>
      <c r="G5" s="182"/>
      <c r="H5" s="182"/>
      <c r="I5" s="182"/>
    </row>
    <row r="6" ht="12.75">
      <c r="B6" s="2"/>
    </row>
    <row r="7" ht="13.5" thickBot="1">
      <c r="B7" s="2"/>
    </row>
    <row r="8" spans="2:9" ht="13.5">
      <c r="B8" s="185" t="s">
        <v>0</v>
      </c>
      <c r="C8" s="186"/>
      <c r="D8" s="4" t="s">
        <v>1</v>
      </c>
      <c r="E8" s="5" t="s">
        <v>2</v>
      </c>
      <c r="F8" s="185" t="s">
        <v>3</v>
      </c>
      <c r="G8" s="186"/>
      <c r="H8" s="3" t="s">
        <v>1</v>
      </c>
      <c r="I8" s="4" t="s">
        <v>2</v>
      </c>
    </row>
    <row r="9" spans="2:9" ht="14.25" thickBot="1">
      <c r="B9" s="187"/>
      <c r="C9" s="188"/>
      <c r="D9" s="6" t="s">
        <v>4</v>
      </c>
      <c r="E9" s="7" t="s">
        <v>4</v>
      </c>
      <c r="F9" s="187"/>
      <c r="G9" s="188"/>
      <c r="H9" s="6" t="s">
        <v>4</v>
      </c>
      <c r="I9" s="7" t="s">
        <v>4</v>
      </c>
    </row>
    <row r="10" spans="2:9" ht="13.5">
      <c r="B10" s="212" t="s">
        <v>5</v>
      </c>
      <c r="C10" s="213"/>
      <c r="D10" s="11">
        <v>80</v>
      </c>
      <c r="E10" s="39">
        <v>46</v>
      </c>
      <c r="F10" s="212"/>
      <c r="G10" s="214"/>
      <c r="H10" s="11"/>
      <c r="I10" s="83"/>
    </row>
    <row r="11" spans="2:9" ht="13.5">
      <c r="B11" s="215" t="s">
        <v>86</v>
      </c>
      <c r="C11" s="216"/>
      <c r="D11" s="84"/>
      <c r="E11" s="85"/>
      <c r="F11" s="215" t="s">
        <v>87</v>
      </c>
      <c r="G11" s="217"/>
      <c r="H11" s="84">
        <v>3248</v>
      </c>
      <c r="I11" s="84">
        <v>3248</v>
      </c>
    </row>
    <row r="12" spans="2:9" ht="13.5">
      <c r="B12" s="215" t="s">
        <v>88</v>
      </c>
      <c r="C12" s="216"/>
      <c r="D12" s="84">
        <v>0</v>
      </c>
      <c r="E12" s="84">
        <v>0</v>
      </c>
      <c r="F12" s="215" t="s">
        <v>89</v>
      </c>
      <c r="G12" s="217"/>
      <c r="H12" s="84">
        <v>0</v>
      </c>
      <c r="I12" s="84">
        <v>0</v>
      </c>
    </row>
    <row r="13" spans="2:9" ht="13.5">
      <c r="B13" s="86" t="s">
        <v>90</v>
      </c>
      <c r="C13" s="87"/>
      <c r="D13" s="84"/>
      <c r="E13" s="88"/>
      <c r="F13" s="215" t="s">
        <v>91</v>
      </c>
      <c r="G13" s="217"/>
      <c r="H13" s="84"/>
      <c r="I13" s="88"/>
    </row>
    <row r="14" spans="2:9" ht="13.5">
      <c r="B14" s="86"/>
      <c r="C14" s="87"/>
      <c r="D14" s="84"/>
      <c r="E14" s="88"/>
      <c r="F14" s="215" t="s">
        <v>92</v>
      </c>
      <c r="G14" s="217"/>
      <c r="H14" s="84">
        <v>0</v>
      </c>
      <c r="I14" s="84">
        <v>1570</v>
      </c>
    </row>
    <row r="15" spans="2:9" ht="13.5">
      <c r="B15" s="86"/>
      <c r="C15" s="87"/>
      <c r="D15" s="84"/>
      <c r="E15" s="88"/>
      <c r="F15" s="215" t="s">
        <v>93</v>
      </c>
      <c r="G15" s="217"/>
      <c r="H15" s="84"/>
      <c r="I15" s="88"/>
    </row>
    <row r="16" spans="2:9" ht="13.5">
      <c r="B16" s="215" t="s">
        <v>94</v>
      </c>
      <c r="C16" s="216"/>
      <c r="D16" s="84">
        <v>43696</v>
      </c>
      <c r="E16" s="89">
        <v>38646</v>
      </c>
      <c r="F16" s="215"/>
      <c r="G16" s="217"/>
      <c r="H16" s="84"/>
      <c r="I16" s="90"/>
    </row>
    <row r="17" spans="2:9" ht="14.25" thickBot="1">
      <c r="B17" s="215" t="s">
        <v>95</v>
      </c>
      <c r="C17" s="216"/>
      <c r="D17" s="84">
        <v>5523</v>
      </c>
      <c r="E17" s="89">
        <v>5550</v>
      </c>
      <c r="F17" s="215"/>
      <c r="G17" s="217"/>
      <c r="H17" s="84"/>
      <c r="I17" s="90"/>
    </row>
    <row r="18" spans="2:9" ht="13.5">
      <c r="B18" s="215"/>
      <c r="C18" s="216"/>
      <c r="D18" s="84"/>
      <c r="E18" s="85"/>
      <c r="F18" s="218" t="s">
        <v>8</v>
      </c>
      <c r="G18" s="219"/>
      <c r="H18" s="91">
        <f>+H11+H12+H14</f>
        <v>3248</v>
      </c>
      <c r="I18" s="92">
        <f>+I11+I12+I14</f>
        <v>4818</v>
      </c>
    </row>
    <row r="19" spans="2:9" ht="13.5">
      <c r="B19" s="215"/>
      <c r="C19" s="216"/>
      <c r="D19" s="84"/>
      <c r="E19" s="85"/>
      <c r="F19" s="215"/>
      <c r="G19" s="216"/>
      <c r="H19" s="84"/>
      <c r="I19" s="85"/>
    </row>
    <row r="20" spans="2:9" ht="13.5">
      <c r="B20" s="215"/>
      <c r="C20" s="216"/>
      <c r="D20" s="84"/>
      <c r="E20" s="85"/>
      <c r="F20" s="215"/>
      <c r="G20" s="216"/>
      <c r="H20" s="84"/>
      <c r="I20" s="85"/>
    </row>
    <row r="21" spans="2:9" ht="13.5">
      <c r="B21" s="86"/>
      <c r="C21" s="87"/>
      <c r="D21" s="84"/>
      <c r="E21" s="88"/>
      <c r="F21" s="220" t="s">
        <v>9</v>
      </c>
      <c r="G21" s="221"/>
      <c r="H21" s="84">
        <f>H22</f>
        <v>17758</v>
      </c>
      <c r="I21" s="89">
        <v>17758</v>
      </c>
    </row>
    <row r="22" spans="2:9" ht="13.5">
      <c r="B22" s="86"/>
      <c r="C22" s="87"/>
      <c r="D22" s="93"/>
      <c r="E22" s="88"/>
      <c r="F22" s="220" t="s">
        <v>96</v>
      </c>
      <c r="G22" s="221"/>
      <c r="H22" s="84">
        <v>17758</v>
      </c>
      <c r="I22" s="89">
        <v>17758</v>
      </c>
    </row>
    <row r="23" spans="2:9" ht="13.5">
      <c r="B23" s="86"/>
      <c r="C23" s="87"/>
      <c r="D23" s="94"/>
      <c r="E23" s="88"/>
      <c r="F23" s="220" t="s">
        <v>97</v>
      </c>
      <c r="G23" s="221"/>
      <c r="H23" s="84"/>
      <c r="I23" s="87"/>
    </row>
    <row r="24" spans="2:9" ht="13.5">
      <c r="B24" s="86"/>
      <c r="C24" s="87"/>
      <c r="D24" s="84"/>
      <c r="E24" s="88"/>
      <c r="F24" s="220"/>
      <c r="G24" s="221"/>
      <c r="H24" s="84"/>
      <c r="I24" s="87"/>
    </row>
    <row r="25" spans="2:9" ht="13.5">
      <c r="B25" s="86"/>
      <c r="C25" s="87"/>
      <c r="D25" s="84"/>
      <c r="E25" s="88"/>
      <c r="F25" s="220" t="s">
        <v>98</v>
      </c>
      <c r="G25" s="221"/>
      <c r="H25" s="84">
        <f>H26+H27+H28</f>
        <v>28293</v>
      </c>
      <c r="I25" s="84">
        <f>I26+I27+I28</f>
        <v>21666</v>
      </c>
    </row>
    <row r="26" spans="2:9" ht="13.5">
      <c r="B26" s="95"/>
      <c r="C26" s="96"/>
      <c r="D26" s="84"/>
      <c r="E26" s="222"/>
      <c r="F26" s="220" t="s">
        <v>99</v>
      </c>
      <c r="G26" s="221"/>
      <c r="H26" s="84">
        <v>67528</v>
      </c>
      <c r="I26" s="84">
        <v>67528</v>
      </c>
    </row>
    <row r="27" spans="2:9" ht="13.5">
      <c r="B27" s="95"/>
      <c r="C27" s="96"/>
      <c r="D27" s="84"/>
      <c r="E27" s="222"/>
      <c r="F27" s="220" t="s">
        <v>100</v>
      </c>
      <c r="G27" s="221"/>
      <c r="H27" s="84">
        <v>-46379</v>
      </c>
      <c r="I27" s="84">
        <v>-46379</v>
      </c>
    </row>
    <row r="28" spans="2:9" ht="13.5">
      <c r="B28" s="215"/>
      <c r="C28" s="216"/>
      <c r="D28" s="84"/>
      <c r="E28" s="85"/>
      <c r="F28" s="220" t="s">
        <v>14</v>
      </c>
      <c r="G28" s="221"/>
      <c r="H28" s="84">
        <v>7144</v>
      </c>
      <c r="I28" s="84">
        <v>517</v>
      </c>
    </row>
    <row r="29" spans="2:9" ht="14.25" thickBot="1">
      <c r="B29" s="86"/>
      <c r="C29" s="87"/>
      <c r="D29" s="84"/>
      <c r="E29" s="88"/>
      <c r="F29" s="218"/>
      <c r="G29" s="219"/>
      <c r="H29" s="97"/>
      <c r="I29" s="98"/>
    </row>
    <row r="30" spans="2:9" ht="13.5">
      <c r="B30" s="86"/>
      <c r="C30" s="87"/>
      <c r="D30" s="84"/>
      <c r="E30" s="88"/>
      <c r="F30" s="218" t="s">
        <v>16</v>
      </c>
      <c r="G30" s="223"/>
      <c r="H30" s="93">
        <f>H21+H25</f>
        <v>46051</v>
      </c>
      <c r="I30" s="93">
        <f>I21+I25</f>
        <v>39424</v>
      </c>
    </row>
    <row r="31" spans="2:9" ht="14.25" thickBot="1">
      <c r="B31" s="215"/>
      <c r="C31" s="216"/>
      <c r="D31" s="97"/>
      <c r="E31" s="81"/>
      <c r="F31" s="215"/>
      <c r="G31" s="217"/>
      <c r="H31" s="97"/>
      <c r="I31" s="99"/>
    </row>
    <row r="32" spans="2:9" ht="14.25" thickBot="1">
      <c r="B32" s="218" t="s">
        <v>15</v>
      </c>
      <c r="C32" s="219"/>
      <c r="D32" s="100">
        <f>D10+D12+D16+D17</f>
        <v>49299</v>
      </c>
      <c r="E32" s="100">
        <f>E10+E12+E16+E17</f>
        <v>44242</v>
      </c>
      <c r="F32" s="218" t="s">
        <v>34</v>
      </c>
      <c r="G32" s="223"/>
      <c r="H32" s="100">
        <f>+H18+H30</f>
        <v>49299</v>
      </c>
      <c r="I32" s="100">
        <f>+I18+I30</f>
        <v>44242</v>
      </c>
    </row>
    <row r="33" spans="2:9" ht="14.25" thickTop="1">
      <c r="B33" s="215"/>
      <c r="C33" s="216"/>
      <c r="D33" s="84"/>
      <c r="E33" s="85"/>
      <c r="F33" s="215"/>
      <c r="G33" s="217"/>
      <c r="H33" s="101"/>
      <c r="I33" s="90"/>
    </row>
    <row r="34" spans="2:9" ht="13.5">
      <c r="B34" s="215" t="s">
        <v>101</v>
      </c>
      <c r="C34" s="216"/>
      <c r="D34" s="84">
        <v>548038</v>
      </c>
      <c r="E34" s="84">
        <v>602037</v>
      </c>
      <c r="F34" s="215" t="s">
        <v>102</v>
      </c>
      <c r="G34" s="217"/>
      <c r="H34" s="84">
        <v>548038</v>
      </c>
      <c r="I34" s="84">
        <v>602037</v>
      </c>
    </row>
    <row r="35" spans="2:9" ht="14.25" thickBot="1">
      <c r="B35" s="224"/>
      <c r="C35" s="225"/>
      <c r="D35" s="97"/>
      <c r="E35" s="102"/>
      <c r="F35" s="224"/>
      <c r="G35" s="226"/>
      <c r="H35" s="103"/>
      <c r="I35" s="104"/>
    </row>
    <row r="36" spans="2:9" ht="12.75">
      <c r="B36" s="9"/>
      <c r="C36" s="203"/>
      <c r="D36" s="227"/>
      <c r="E36" s="203"/>
      <c r="F36" s="203"/>
      <c r="G36" s="52"/>
      <c r="H36" s="52"/>
      <c r="I36" s="52"/>
    </row>
    <row r="40" spans="2:10" ht="12.75">
      <c r="B40" s="9" t="s">
        <v>17</v>
      </c>
      <c r="G40" s="204" t="s">
        <v>18</v>
      </c>
      <c r="H40" s="204"/>
      <c r="I40" s="204"/>
      <c r="J40" s="204"/>
    </row>
    <row r="41" spans="2:10" ht="12.75">
      <c r="B41" s="77" t="s">
        <v>19</v>
      </c>
      <c r="G41" s="201" t="s">
        <v>20</v>
      </c>
      <c r="H41" s="201"/>
      <c r="I41" s="201"/>
      <c r="J41" s="201"/>
    </row>
    <row r="42" spans="2:10" ht="13.5">
      <c r="B42" s="8" t="s">
        <v>79</v>
      </c>
      <c r="G42" s="202" t="s">
        <v>22</v>
      </c>
      <c r="H42" s="202"/>
      <c r="I42" s="202"/>
      <c r="J42" s="202"/>
    </row>
    <row r="43" spans="2:10" ht="13.5">
      <c r="B43" s="78"/>
      <c r="G43" s="202" t="s">
        <v>35</v>
      </c>
      <c r="H43" s="202"/>
      <c r="I43" s="202"/>
      <c r="J43" s="202"/>
    </row>
    <row r="44" spans="2:9" ht="12.75">
      <c r="B44" s="9"/>
      <c r="C44" s="204"/>
      <c r="D44" s="204"/>
      <c r="E44" s="204"/>
      <c r="F44" s="204"/>
      <c r="G44" s="51"/>
      <c r="H44" s="51"/>
      <c r="I44" s="51"/>
    </row>
  </sheetData>
  <sheetProtection/>
  <mergeCells count="52"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1:G21"/>
    <mergeCell ref="F22:G22"/>
    <mergeCell ref="F23:G23"/>
    <mergeCell ref="F24:G24"/>
    <mergeCell ref="F25:G25"/>
    <mergeCell ref="E26:E27"/>
    <mergeCell ref="F26:G26"/>
    <mergeCell ref="F27:G27"/>
    <mergeCell ref="B18:C18"/>
    <mergeCell ref="F18:G18"/>
    <mergeCell ref="B19:C19"/>
    <mergeCell ref="F19:G19"/>
    <mergeCell ref="B20:C20"/>
    <mergeCell ref="F20:G20"/>
    <mergeCell ref="F13:G13"/>
    <mergeCell ref="F14:G14"/>
    <mergeCell ref="F15:G15"/>
    <mergeCell ref="B16:C16"/>
    <mergeCell ref="F16:G16"/>
    <mergeCell ref="B17:C17"/>
    <mergeCell ref="F17:G17"/>
    <mergeCell ref="B10:C10"/>
    <mergeCell ref="F10:G10"/>
    <mergeCell ref="B11:C11"/>
    <mergeCell ref="F11:G11"/>
    <mergeCell ref="B12:C12"/>
    <mergeCell ref="F12:G12"/>
    <mergeCell ref="G40:J40"/>
    <mergeCell ref="G41:J41"/>
    <mergeCell ref="G42:J42"/>
    <mergeCell ref="G43:J43"/>
    <mergeCell ref="C44:F44"/>
    <mergeCell ref="B2:I2"/>
    <mergeCell ref="B4:I4"/>
    <mergeCell ref="B5:I5"/>
    <mergeCell ref="B8:C9"/>
    <mergeCell ref="F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5"/>
  <sheetViews>
    <sheetView zoomScalePageLayoutView="0" workbookViewId="0" topLeftCell="A1">
      <selection activeCell="B2" sqref="B2:D2"/>
    </sheetView>
  </sheetViews>
  <sheetFormatPr defaultColWidth="11.421875" defaultRowHeight="12.75"/>
  <cols>
    <col min="1" max="1" width="7.421875" style="0" customWidth="1"/>
    <col min="2" max="2" width="36.57421875" style="0" customWidth="1"/>
    <col min="3" max="4" width="19.28125" style="0" customWidth="1"/>
  </cols>
  <sheetData>
    <row r="2" spans="2:4" ht="13.5">
      <c r="B2" s="211" t="s">
        <v>103</v>
      </c>
      <c r="C2" s="211"/>
      <c r="D2" s="211"/>
    </row>
    <row r="3" ht="12.75">
      <c r="B3" s="14"/>
    </row>
    <row r="4" spans="2:4" ht="12.75">
      <c r="B4" s="228" t="s">
        <v>104</v>
      </c>
      <c r="C4" s="228"/>
      <c r="D4" s="228"/>
    </row>
    <row r="5" spans="2:4" ht="12.75">
      <c r="B5" s="182" t="s">
        <v>178</v>
      </c>
      <c r="C5" s="182"/>
      <c r="D5" s="182"/>
    </row>
    <row r="6" spans="2:4" ht="12.75">
      <c r="B6" s="229"/>
      <c r="C6" s="229"/>
      <c r="D6" s="229"/>
    </row>
    <row r="7" ht="12.75">
      <c r="B7" s="15"/>
    </row>
    <row r="8" ht="13.5" thickBot="1">
      <c r="B8" s="15"/>
    </row>
    <row r="9" spans="2:4" ht="13.5">
      <c r="B9" s="19" t="s">
        <v>23</v>
      </c>
      <c r="C9" s="20" t="s">
        <v>1</v>
      </c>
      <c r="D9" s="20" t="s">
        <v>24</v>
      </c>
    </row>
    <row r="10" spans="2:4" ht="14.25" thickBot="1">
      <c r="B10" s="16"/>
      <c r="C10" s="82" t="s">
        <v>4</v>
      </c>
      <c r="D10" s="82" t="s">
        <v>4</v>
      </c>
    </row>
    <row r="11" spans="2:4" ht="13.5">
      <c r="B11" s="105"/>
      <c r="C11" s="11"/>
      <c r="D11" s="85"/>
    </row>
    <row r="12" spans="2:4" ht="13.5">
      <c r="B12" s="106" t="s">
        <v>105</v>
      </c>
      <c r="C12" s="84">
        <v>685811</v>
      </c>
      <c r="D12" s="84">
        <v>354708</v>
      </c>
    </row>
    <row r="13" spans="2:4" ht="13.5">
      <c r="B13" s="106"/>
      <c r="C13" s="107"/>
      <c r="D13" s="85"/>
    </row>
    <row r="14" spans="2:4" ht="13.5">
      <c r="B14" s="106" t="s">
        <v>106</v>
      </c>
      <c r="C14" s="84">
        <v>-678667</v>
      </c>
      <c r="D14" s="84">
        <v>-354191</v>
      </c>
    </row>
    <row r="15" spans="2:4" ht="13.5">
      <c r="B15" s="105"/>
      <c r="C15" s="84"/>
      <c r="D15" s="85"/>
    </row>
    <row r="16" spans="2:4" ht="13.5">
      <c r="B16" s="105" t="s">
        <v>107</v>
      </c>
      <c r="C16" s="93">
        <f>C12+C14</f>
        <v>7144</v>
      </c>
      <c r="D16" s="93">
        <f>D12+D14</f>
        <v>517</v>
      </c>
    </row>
    <row r="17" spans="2:4" ht="13.5">
      <c r="B17" s="106"/>
      <c r="C17" s="84"/>
      <c r="D17" s="85"/>
    </row>
    <row r="18" spans="2:4" ht="13.5">
      <c r="B18" s="106" t="s">
        <v>108</v>
      </c>
      <c r="C18" s="84"/>
      <c r="D18" s="85"/>
    </row>
    <row r="19" spans="2:4" ht="14.25" thickBot="1">
      <c r="B19" s="106"/>
      <c r="C19" s="97"/>
      <c r="D19" s="85"/>
    </row>
    <row r="20" spans="2:4" ht="14.25" thickBot="1">
      <c r="B20" s="105" t="s">
        <v>109</v>
      </c>
      <c r="C20" s="100">
        <f>C16</f>
        <v>7144</v>
      </c>
      <c r="D20" s="108">
        <f>D16</f>
        <v>517</v>
      </c>
    </row>
    <row r="21" spans="2:4" ht="14.25" thickTop="1">
      <c r="B21" s="106"/>
      <c r="C21" s="84"/>
      <c r="D21" s="85"/>
    </row>
    <row r="22" spans="2:4" ht="14.25" thickBot="1">
      <c r="B22" s="99"/>
      <c r="C22" s="97"/>
      <c r="D22" s="102"/>
    </row>
    <row r="23" spans="2:4" ht="13.5">
      <c r="B23" s="149"/>
      <c r="C23" s="172"/>
      <c r="D23" s="173"/>
    </row>
    <row r="24" spans="2:4" ht="13.5">
      <c r="B24" s="149"/>
      <c r="C24" s="172"/>
      <c r="D24" s="173"/>
    </row>
    <row r="25" spans="2:4" ht="13.5">
      <c r="B25" s="149"/>
      <c r="C25" s="172"/>
      <c r="D25" s="173"/>
    </row>
    <row r="26" spans="2:4" ht="13.5">
      <c r="B26" s="149"/>
      <c r="C26" s="172"/>
      <c r="D26" s="173"/>
    </row>
    <row r="27" spans="2:4" ht="13.5">
      <c r="B27" s="149"/>
      <c r="C27" s="172"/>
      <c r="D27" s="173"/>
    </row>
    <row r="28" spans="2:4" ht="13.5">
      <c r="B28" s="149"/>
      <c r="C28" s="172"/>
      <c r="D28" s="173"/>
    </row>
    <row r="29" ht="24" customHeight="1">
      <c r="B29" s="14"/>
    </row>
    <row r="32" spans="2:4" ht="12.75">
      <c r="B32" s="12" t="s">
        <v>17</v>
      </c>
      <c r="C32" s="204" t="s">
        <v>18</v>
      </c>
      <c r="D32" s="204"/>
    </row>
    <row r="33" spans="2:4" ht="12.75">
      <c r="B33" s="13" t="s">
        <v>19</v>
      </c>
      <c r="C33" s="201" t="s">
        <v>20</v>
      </c>
      <c r="D33" s="201"/>
    </row>
    <row r="34" spans="2:4" ht="13.5">
      <c r="B34" s="12" t="s">
        <v>21</v>
      </c>
      <c r="C34" s="202" t="s">
        <v>22</v>
      </c>
      <c r="D34" s="202"/>
    </row>
    <row r="35" spans="3:4" ht="13.5">
      <c r="C35" s="202" t="s">
        <v>35</v>
      </c>
      <c r="D35" s="202"/>
    </row>
  </sheetData>
  <sheetProtection/>
  <mergeCells count="8">
    <mergeCell ref="C34:D34"/>
    <mergeCell ref="C35:D35"/>
    <mergeCell ref="B2:D2"/>
    <mergeCell ref="B4:D4"/>
    <mergeCell ref="B5:D5"/>
    <mergeCell ref="B6:D6"/>
    <mergeCell ref="C32:D32"/>
    <mergeCell ref="C33:D3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73">
      <selection activeCell="D151" sqref="D151"/>
    </sheetView>
  </sheetViews>
  <sheetFormatPr defaultColWidth="11.421875" defaultRowHeight="12.75"/>
  <cols>
    <col min="1" max="1" width="5.28125" style="0" customWidth="1"/>
    <col min="2" max="2" width="45.57421875" style="0" customWidth="1"/>
    <col min="3" max="3" width="12.8515625" style="0" customWidth="1"/>
    <col min="4" max="4" width="15.00390625" style="0" customWidth="1"/>
    <col min="5" max="5" width="15.140625" style="0" customWidth="1"/>
    <col min="6" max="6" width="14.140625" style="0" customWidth="1"/>
  </cols>
  <sheetData>
    <row r="1" ht="16.5">
      <c r="A1" s="22"/>
    </row>
    <row r="2" spans="1:6" ht="16.5">
      <c r="A2" s="230" t="s">
        <v>33</v>
      </c>
      <c r="B2" s="230"/>
      <c r="C2" s="230"/>
      <c r="D2" s="230"/>
      <c r="E2" s="230"/>
      <c r="F2" s="230"/>
    </row>
    <row r="3" spans="1:6" ht="16.5">
      <c r="A3" s="230" t="s">
        <v>37</v>
      </c>
      <c r="B3" s="230"/>
      <c r="C3" s="230"/>
      <c r="D3" s="230"/>
      <c r="E3" s="230"/>
      <c r="F3" s="230"/>
    </row>
    <row r="4" spans="1:6" ht="13.5">
      <c r="A4" s="175" t="s">
        <v>177</v>
      </c>
      <c r="B4" s="175"/>
      <c r="C4" s="175"/>
      <c r="D4" s="175"/>
      <c r="E4" s="175"/>
      <c r="F4" s="175"/>
    </row>
    <row r="5" spans="1:6" ht="16.5">
      <c r="A5" s="22"/>
      <c r="F5" s="109"/>
    </row>
    <row r="6" ht="17.25" thickBot="1">
      <c r="A6" s="24"/>
    </row>
    <row r="7" spans="1:6" ht="27.75" thickBot="1">
      <c r="A7" s="110"/>
      <c r="B7" s="231" t="s">
        <v>23</v>
      </c>
      <c r="C7" s="111" t="s">
        <v>38</v>
      </c>
      <c r="D7" s="233" t="s">
        <v>39</v>
      </c>
      <c r="E7" s="234"/>
      <c r="F7" s="112" t="s">
        <v>40</v>
      </c>
    </row>
    <row r="8" spans="1:6" ht="14.25" thickBot="1">
      <c r="A8" s="113"/>
      <c r="B8" s="232"/>
      <c r="C8" s="114" t="s">
        <v>4</v>
      </c>
      <c r="D8" s="115" t="s">
        <v>41</v>
      </c>
      <c r="E8" s="115" t="s">
        <v>42</v>
      </c>
      <c r="F8" s="116" t="s">
        <v>4</v>
      </c>
    </row>
    <row r="9" spans="1:6" ht="13.5">
      <c r="A9" s="117">
        <v>1</v>
      </c>
      <c r="B9" s="118" t="s">
        <v>0</v>
      </c>
      <c r="C9" s="119"/>
      <c r="D9" s="119"/>
      <c r="E9" s="119"/>
      <c r="F9" s="120"/>
    </row>
    <row r="10" spans="1:6" ht="13.5">
      <c r="A10" s="121">
        <v>10</v>
      </c>
      <c r="B10" s="122" t="s">
        <v>43</v>
      </c>
      <c r="C10" s="123">
        <f>+C11+C12+C13</f>
        <v>46</v>
      </c>
      <c r="D10" s="123">
        <f>+D11+D12+D13</f>
        <v>331243</v>
      </c>
      <c r="E10" s="123">
        <f>+E11+E12+E13</f>
        <v>331209</v>
      </c>
      <c r="F10" s="124">
        <f>+C10+D10-E10</f>
        <v>80</v>
      </c>
    </row>
    <row r="11" spans="1:6" ht="13.5">
      <c r="A11" s="125">
        <v>1001</v>
      </c>
      <c r="B11" s="126" t="s">
        <v>44</v>
      </c>
      <c r="C11" s="127">
        <v>0</v>
      </c>
      <c r="D11" s="127">
        <v>331243</v>
      </c>
      <c r="E11" s="127">
        <v>331209</v>
      </c>
      <c r="F11" s="128">
        <f>+C11+D11-E11</f>
        <v>34</v>
      </c>
    </row>
    <row r="12" spans="1:6" ht="13.5">
      <c r="A12" s="125">
        <v>1002</v>
      </c>
      <c r="B12" s="126" t="s">
        <v>45</v>
      </c>
      <c r="C12" s="127">
        <v>0</v>
      </c>
      <c r="D12" s="127"/>
      <c r="E12" s="127">
        <v>0</v>
      </c>
      <c r="F12" s="128">
        <f>+C12+D12-E12</f>
        <v>0</v>
      </c>
    </row>
    <row r="13" spans="1:6" ht="13.5">
      <c r="A13" s="125">
        <v>1004</v>
      </c>
      <c r="B13" s="126" t="s">
        <v>46</v>
      </c>
      <c r="C13" s="127">
        <v>46</v>
      </c>
      <c r="D13" s="127">
        <v>0</v>
      </c>
      <c r="E13" s="127">
        <v>0</v>
      </c>
      <c r="F13" s="128">
        <f>+C13+D13-E13</f>
        <v>46</v>
      </c>
    </row>
    <row r="14" spans="1:6" ht="13.5">
      <c r="A14" s="125">
        <v>1006</v>
      </c>
      <c r="B14" s="126" t="s">
        <v>110</v>
      </c>
      <c r="C14" s="129"/>
      <c r="D14" s="129"/>
      <c r="E14" s="129"/>
      <c r="F14" s="130"/>
    </row>
    <row r="15" spans="1:6" ht="13.5">
      <c r="A15" s="121">
        <v>12</v>
      </c>
      <c r="B15" s="122" t="s">
        <v>111</v>
      </c>
      <c r="C15" s="123"/>
      <c r="D15" s="123">
        <f>D16+D17</f>
        <v>1795742</v>
      </c>
      <c r="E15" s="123">
        <f>E16+E17</f>
        <v>1795742</v>
      </c>
      <c r="F15" s="124">
        <f>+C15+D15-E15</f>
        <v>0</v>
      </c>
    </row>
    <row r="16" spans="1:6" ht="13.5">
      <c r="A16" s="125">
        <v>1201</v>
      </c>
      <c r="B16" s="126" t="s">
        <v>112</v>
      </c>
      <c r="C16" s="127"/>
      <c r="D16" s="127">
        <v>1795742</v>
      </c>
      <c r="E16" s="127">
        <v>1795742</v>
      </c>
      <c r="F16" s="128">
        <f>+C16+D16-E16</f>
        <v>0</v>
      </c>
    </row>
    <row r="17" spans="1:6" ht="13.5">
      <c r="A17" s="125">
        <v>1205</v>
      </c>
      <c r="B17" s="126" t="s">
        <v>113</v>
      </c>
      <c r="C17" s="127"/>
      <c r="D17" s="127"/>
      <c r="E17" s="127"/>
      <c r="F17" s="128">
        <f>+C17+D17-E17</f>
        <v>0</v>
      </c>
    </row>
    <row r="18" spans="1:6" ht="13.5">
      <c r="A18" s="125">
        <v>1206</v>
      </c>
      <c r="B18" s="126" t="s">
        <v>114</v>
      </c>
      <c r="C18" s="129"/>
      <c r="D18" s="129"/>
      <c r="E18" s="129"/>
      <c r="F18" s="130"/>
    </row>
    <row r="19" spans="1:6" ht="13.5">
      <c r="A19" s="125">
        <v>1209</v>
      </c>
      <c r="B19" s="126" t="s">
        <v>115</v>
      </c>
      <c r="C19" s="129"/>
      <c r="D19" s="129"/>
      <c r="E19" s="129"/>
      <c r="F19" s="130"/>
    </row>
    <row r="20" spans="1:6" ht="13.5">
      <c r="A20" s="121">
        <v>16</v>
      </c>
      <c r="B20" s="122" t="s">
        <v>116</v>
      </c>
      <c r="C20" s="123">
        <f>C21+C22</f>
        <v>0</v>
      </c>
      <c r="D20" s="123">
        <f>D21+D22</f>
        <v>0</v>
      </c>
      <c r="E20" s="123">
        <f>E21+E22</f>
        <v>0</v>
      </c>
      <c r="F20" s="124">
        <f>+C20+D20-E20</f>
        <v>0</v>
      </c>
    </row>
    <row r="21" spans="1:6" ht="13.5">
      <c r="A21" s="125">
        <v>1601</v>
      </c>
      <c r="B21" s="126" t="s">
        <v>117</v>
      </c>
      <c r="C21" s="127"/>
      <c r="D21" s="127">
        <v>0</v>
      </c>
      <c r="E21" s="127">
        <v>0</v>
      </c>
      <c r="F21" s="128">
        <f>+C21+D21-E21</f>
        <v>0</v>
      </c>
    </row>
    <row r="22" spans="1:6" ht="13.5">
      <c r="A22" s="125">
        <v>1602</v>
      </c>
      <c r="B22" s="126" t="s">
        <v>118</v>
      </c>
      <c r="C22" s="127">
        <v>0</v>
      </c>
      <c r="D22" s="127"/>
      <c r="E22" s="127"/>
      <c r="F22" s="128">
        <f>+C22+D22-E22</f>
        <v>0</v>
      </c>
    </row>
    <row r="23" spans="1:6" ht="13.5">
      <c r="A23" s="125">
        <v>1603</v>
      </c>
      <c r="B23" s="126" t="s">
        <v>119</v>
      </c>
      <c r="C23" s="129"/>
      <c r="D23" s="129"/>
      <c r="E23" s="129"/>
      <c r="F23" s="130"/>
    </row>
    <row r="24" spans="1:6" ht="13.5">
      <c r="A24" s="125">
        <v>1604</v>
      </c>
      <c r="B24" s="126" t="s">
        <v>120</v>
      </c>
      <c r="C24" s="129"/>
      <c r="D24" s="129"/>
      <c r="E24" s="129"/>
      <c r="F24" s="130"/>
    </row>
    <row r="25" spans="1:6" ht="13.5">
      <c r="A25" s="125">
        <v>1605</v>
      </c>
      <c r="B25" s="126" t="s">
        <v>121</v>
      </c>
      <c r="C25" s="129"/>
      <c r="D25" s="129"/>
      <c r="E25" s="129"/>
      <c r="F25" s="130"/>
    </row>
    <row r="26" spans="1:6" ht="13.5">
      <c r="A26" s="125">
        <v>1606</v>
      </c>
      <c r="B26" s="126" t="s">
        <v>114</v>
      </c>
      <c r="C26" s="129"/>
      <c r="D26" s="129"/>
      <c r="E26" s="129"/>
      <c r="F26" s="130"/>
    </row>
    <row r="27" spans="1:6" ht="13.5">
      <c r="A27" s="125">
        <v>1607</v>
      </c>
      <c r="B27" s="126" t="s">
        <v>122</v>
      </c>
      <c r="C27" s="129"/>
      <c r="D27" s="129"/>
      <c r="E27" s="129"/>
      <c r="F27" s="130"/>
    </row>
    <row r="28" spans="1:6" ht="13.5">
      <c r="A28" s="125">
        <v>1609</v>
      </c>
      <c r="B28" s="126" t="s">
        <v>123</v>
      </c>
      <c r="C28" s="129"/>
      <c r="D28" s="129"/>
      <c r="E28" s="129"/>
      <c r="F28" s="130"/>
    </row>
    <row r="29" spans="1:6" ht="13.5">
      <c r="A29" s="121">
        <v>17</v>
      </c>
      <c r="B29" s="122" t="s">
        <v>124</v>
      </c>
      <c r="C29" s="129"/>
      <c r="D29" s="129"/>
      <c r="E29" s="129"/>
      <c r="F29" s="130"/>
    </row>
    <row r="30" spans="1:6" ht="13.5">
      <c r="A30" s="125">
        <v>1701</v>
      </c>
      <c r="B30" s="126" t="s">
        <v>125</v>
      </c>
      <c r="C30" s="129"/>
      <c r="D30" s="129"/>
      <c r="E30" s="129"/>
      <c r="F30" s="130"/>
    </row>
    <row r="31" spans="1:6" ht="13.5">
      <c r="A31" s="125">
        <v>1703</v>
      </c>
      <c r="B31" s="126" t="s">
        <v>126</v>
      </c>
      <c r="C31" s="129"/>
      <c r="D31" s="129"/>
      <c r="E31" s="129"/>
      <c r="F31" s="130"/>
    </row>
    <row r="32" spans="1:6" ht="13.5">
      <c r="A32" s="125">
        <v>1709</v>
      </c>
      <c r="B32" s="126" t="s">
        <v>127</v>
      </c>
      <c r="C32" s="129"/>
      <c r="D32" s="129"/>
      <c r="E32" s="129"/>
      <c r="F32" s="130"/>
    </row>
    <row r="33" spans="1:6" ht="13.5">
      <c r="A33" s="121">
        <v>18</v>
      </c>
      <c r="B33" s="122" t="s">
        <v>128</v>
      </c>
      <c r="C33" s="123">
        <f>+C34+C35+C38</f>
        <v>38646</v>
      </c>
      <c r="D33" s="123">
        <f>+D34+D35+D38</f>
        <v>5050</v>
      </c>
      <c r="E33" s="123">
        <f>+E34+E35+E38</f>
        <v>0</v>
      </c>
      <c r="F33" s="124">
        <f>+C33+D33-E33</f>
        <v>43696</v>
      </c>
    </row>
    <row r="34" spans="1:6" ht="13.5">
      <c r="A34" s="125">
        <v>1801</v>
      </c>
      <c r="B34" s="126" t="s">
        <v>129</v>
      </c>
      <c r="C34" s="127">
        <v>23032</v>
      </c>
      <c r="D34" s="127"/>
      <c r="E34" s="127"/>
      <c r="F34" s="128">
        <f>+C34+D34-E34</f>
        <v>23032</v>
      </c>
    </row>
    <row r="35" spans="1:6" ht="13.5">
      <c r="A35" s="125">
        <v>1802</v>
      </c>
      <c r="B35" s="126" t="s">
        <v>130</v>
      </c>
      <c r="C35" s="127">
        <v>70010</v>
      </c>
      <c r="D35" s="127">
        <v>5050</v>
      </c>
      <c r="E35" s="127"/>
      <c r="F35" s="128">
        <f>+C35+D35-E35</f>
        <v>75060</v>
      </c>
    </row>
    <row r="36" spans="1:6" ht="13.5">
      <c r="A36" s="125">
        <v>1803</v>
      </c>
      <c r="B36" s="126" t="s">
        <v>131</v>
      </c>
      <c r="C36" s="127"/>
      <c r="D36" s="127"/>
      <c r="E36" s="127"/>
      <c r="F36" s="128"/>
    </row>
    <row r="37" spans="1:6" ht="13.5">
      <c r="A37" s="125">
        <v>1804</v>
      </c>
      <c r="B37" s="126" t="s">
        <v>132</v>
      </c>
      <c r="C37" s="129"/>
      <c r="D37" s="129"/>
      <c r="E37" s="129"/>
      <c r="F37" s="130"/>
    </row>
    <row r="38" spans="1:6" ht="13.5">
      <c r="A38" s="125">
        <v>1809</v>
      </c>
      <c r="B38" s="126" t="s">
        <v>133</v>
      </c>
      <c r="C38" s="127">
        <v>-54396</v>
      </c>
      <c r="D38" s="127"/>
      <c r="E38" s="127">
        <v>0</v>
      </c>
      <c r="F38" s="128">
        <f>+C38+D38-E38</f>
        <v>-54396</v>
      </c>
    </row>
    <row r="39" spans="1:6" ht="13.5">
      <c r="A39" s="121">
        <v>19</v>
      </c>
      <c r="B39" s="122" t="s">
        <v>134</v>
      </c>
      <c r="C39" s="123">
        <f>+C40+C41+C42+C43+C44</f>
        <v>5550</v>
      </c>
      <c r="D39" s="123">
        <f>+D40+D41+D42+D43+D44</f>
        <v>9808</v>
      </c>
      <c r="E39" s="123">
        <f>+E40+E41+E42+E43+E44</f>
        <v>9835</v>
      </c>
      <c r="F39" s="124">
        <f>+C39+D39-E39</f>
        <v>5523</v>
      </c>
    </row>
    <row r="40" spans="1:6" ht="13.5">
      <c r="A40" s="125">
        <v>1901</v>
      </c>
      <c r="B40" s="126" t="s">
        <v>135</v>
      </c>
      <c r="C40" s="129"/>
      <c r="D40" s="129"/>
      <c r="E40" s="129"/>
      <c r="F40" s="130"/>
    </row>
    <row r="41" spans="1:6" ht="13.5">
      <c r="A41" s="125">
        <v>1904</v>
      </c>
      <c r="B41" s="126" t="s">
        <v>136</v>
      </c>
      <c r="C41" s="131"/>
      <c r="D41" s="131"/>
      <c r="E41" s="131"/>
      <c r="F41" s="132"/>
    </row>
    <row r="42" spans="1:6" ht="13.5">
      <c r="A42" s="125">
        <v>1905</v>
      </c>
      <c r="B42" s="126" t="s">
        <v>137</v>
      </c>
      <c r="C42" s="131"/>
      <c r="D42" s="131"/>
      <c r="E42" s="131"/>
      <c r="F42" s="132"/>
    </row>
    <row r="43" spans="1:6" ht="13.5">
      <c r="A43" s="125">
        <v>1907</v>
      </c>
      <c r="B43" s="126" t="s">
        <v>138</v>
      </c>
      <c r="C43" s="127">
        <v>5550</v>
      </c>
      <c r="D43" s="127">
        <v>9808</v>
      </c>
      <c r="E43" s="127">
        <v>9835</v>
      </c>
      <c r="F43" s="128">
        <f>+C43+D43-E43</f>
        <v>5523</v>
      </c>
    </row>
    <row r="44" spans="1:6" ht="13.5">
      <c r="A44" s="125">
        <v>1909</v>
      </c>
      <c r="B44" s="126" t="s">
        <v>139</v>
      </c>
      <c r="C44" s="129"/>
      <c r="D44" s="129"/>
      <c r="E44" s="129"/>
      <c r="F44" s="130"/>
    </row>
    <row r="45" spans="1:6" ht="13.5">
      <c r="A45" s="121">
        <v>2</v>
      </c>
      <c r="B45" s="122" t="s">
        <v>49</v>
      </c>
      <c r="C45" s="129"/>
      <c r="D45" s="129"/>
      <c r="E45" s="129"/>
      <c r="F45" s="130"/>
    </row>
    <row r="46" spans="1:6" ht="13.5">
      <c r="A46" s="121">
        <v>20</v>
      </c>
      <c r="B46" s="122" t="s">
        <v>140</v>
      </c>
      <c r="C46" s="123">
        <f>C47+C48+C49</f>
        <v>-3248</v>
      </c>
      <c r="D46" s="123">
        <f>+D47+D48+D49</f>
        <v>26406</v>
      </c>
      <c r="E46" s="123">
        <f>+E47+E48+E49</f>
        <v>26406</v>
      </c>
      <c r="F46" s="124">
        <f aca="true" t="shared" si="0" ref="F46:F51">+C46+D46-E46</f>
        <v>-3248</v>
      </c>
    </row>
    <row r="47" spans="1:6" ht="13.5">
      <c r="A47" s="125">
        <v>2001</v>
      </c>
      <c r="B47" s="126" t="s">
        <v>141</v>
      </c>
      <c r="C47" s="127">
        <v>-727</v>
      </c>
      <c r="D47" s="127">
        <v>2181</v>
      </c>
      <c r="E47" s="127">
        <v>2181</v>
      </c>
      <c r="F47" s="128">
        <f t="shared" si="0"/>
        <v>-727</v>
      </c>
    </row>
    <row r="48" spans="1:6" ht="13.5">
      <c r="A48" s="125">
        <v>2002</v>
      </c>
      <c r="B48" s="126" t="s">
        <v>142</v>
      </c>
      <c r="C48" s="127">
        <v>-1050</v>
      </c>
      <c r="D48" s="127">
        <v>3150</v>
      </c>
      <c r="E48" s="127">
        <v>3150</v>
      </c>
      <c r="F48" s="128">
        <f t="shared" si="0"/>
        <v>-1050</v>
      </c>
    </row>
    <row r="49" spans="1:6" ht="13.5">
      <c r="A49" s="125">
        <v>2003</v>
      </c>
      <c r="B49" s="126" t="s">
        <v>143</v>
      </c>
      <c r="C49" s="127">
        <v>-1471</v>
      </c>
      <c r="D49" s="127">
        <v>21075</v>
      </c>
      <c r="E49" s="127">
        <v>21075</v>
      </c>
      <c r="F49" s="128">
        <f t="shared" si="0"/>
        <v>-1471</v>
      </c>
    </row>
    <row r="50" spans="1:6" ht="13.5">
      <c r="A50" s="125">
        <v>2009</v>
      </c>
      <c r="B50" s="126" t="s">
        <v>144</v>
      </c>
      <c r="C50" s="127">
        <v>0</v>
      </c>
      <c r="D50" s="127">
        <v>299953</v>
      </c>
      <c r="E50" s="127">
        <v>299953</v>
      </c>
      <c r="F50" s="128">
        <f t="shared" si="0"/>
        <v>0</v>
      </c>
    </row>
    <row r="51" spans="1:6" ht="13.5">
      <c r="A51" s="121">
        <v>21</v>
      </c>
      <c r="B51" s="122" t="s">
        <v>145</v>
      </c>
      <c r="C51" s="123">
        <f>+C53+C54</f>
        <v>0</v>
      </c>
      <c r="D51" s="123">
        <f>+D53+D54</f>
        <v>0</v>
      </c>
      <c r="E51" s="123"/>
      <c r="F51" s="124">
        <f t="shared" si="0"/>
        <v>0</v>
      </c>
    </row>
    <row r="52" spans="1:6" ht="13.5">
      <c r="A52" s="125">
        <v>2101</v>
      </c>
      <c r="B52" s="126" t="s">
        <v>146</v>
      </c>
      <c r="C52" s="127"/>
      <c r="D52" s="127"/>
      <c r="E52" s="127"/>
      <c r="F52" s="128"/>
    </row>
    <row r="53" spans="1:6" ht="13.5">
      <c r="A53" s="125">
        <v>2103</v>
      </c>
      <c r="B53" s="126" t="s">
        <v>46</v>
      </c>
      <c r="C53" s="127">
        <v>0</v>
      </c>
      <c r="D53" s="127"/>
      <c r="E53" s="127"/>
      <c r="F53" s="128">
        <f>+C53+D53-E53</f>
        <v>0</v>
      </c>
    </row>
    <row r="54" spans="1:6" ht="13.5">
      <c r="A54" s="133">
        <v>2109</v>
      </c>
      <c r="B54" s="134" t="s">
        <v>147</v>
      </c>
      <c r="C54" s="135">
        <v>0</v>
      </c>
      <c r="D54" s="135">
        <v>0</v>
      </c>
      <c r="E54" s="135"/>
      <c r="F54" s="136">
        <f>+C54+D54-E54</f>
        <v>0</v>
      </c>
    </row>
    <row r="55" spans="1:6" ht="13.5">
      <c r="A55" s="137">
        <v>22</v>
      </c>
      <c r="B55" s="138" t="s">
        <v>148</v>
      </c>
      <c r="C55" s="139">
        <v>0</v>
      </c>
      <c r="D55" s="139">
        <f>+D56+D57</f>
        <v>1464359</v>
      </c>
      <c r="E55" s="139">
        <f>+E56+E57</f>
        <v>1464359</v>
      </c>
      <c r="F55" s="136">
        <f>+C55+D55-E55</f>
        <v>0</v>
      </c>
    </row>
    <row r="56" spans="1:6" ht="13.5">
      <c r="A56" s="125">
        <v>2205</v>
      </c>
      <c r="B56" s="126" t="s">
        <v>149</v>
      </c>
      <c r="C56" s="127">
        <v>0</v>
      </c>
      <c r="D56" s="127">
        <v>1464359</v>
      </c>
      <c r="E56" s="127">
        <v>1464359</v>
      </c>
      <c r="F56" s="136">
        <f>+C56+D56-E56</f>
        <v>0</v>
      </c>
    </row>
    <row r="57" spans="1:6" ht="13.5">
      <c r="A57" s="125">
        <v>2206</v>
      </c>
      <c r="B57" s="126" t="s">
        <v>150</v>
      </c>
      <c r="C57" s="127"/>
      <c r="D57" s="127">
        <v>0</v>
      </c>
      <c r="E57" s="127">
        <v>0</v>
      </c>
      <c r="F57" s="128"/>
    </row>
    <row r="58" spans="1:6" ht="13.5">
      <c r="A58" s="125">
        <v>2207</v>
      </c>
      <c r="B58" s="126" t="s">
        <v>151</v>
      </c>
      <c r="C58" s="131"/>
      <c r="D58" s="131"/>
      <c r="E58" s="131"/>
      <c r="F58" s="132"/>
    </row>
    <row r="59" spans="1:6" ht="13.5">
      <c r="A59" s="125">
        <v>2208</v>
      </c>
      <c r="B59" s="126" t="s">
        <v>152</v>
      </c>
      <c r="C59" s="131"/>
      <c r="D59" s="131"/>
      <c r="E59" s="131"/>
      <c r="F59" s="132"/>
    </row>
    <row r="60" spans="1:6" ht="13.5">
      <c r="A60" s="121">
        <v>28</v>
      </c>
      <c r="B60" s="122" t="s">
        <v>153</v>
      </c>
      <c r="C60" s="123">
        <f>+C61</f>
        <v>-1570</v>
      </c>
      <c r="D60" s="123">
        <f>+D61</f>
        <v>4710</v>
      </c>
      <c r="E60" s="123">
        <f>E61</f>
        <v>3140</v>
      </c>
      <c r="F60" s="124">
        <f>+C60+D60-E60</f>
        <v>0</v>
      </c>
    </row>
    <row r="61" spans="1:6" ht="13.5">
      <c r="A61" s="125">
        <v>2801</v>
      </c>
      <c r="B61" s="126" t="s">
        <v>154</v>
      </c>
      <c r="C61" s="127">
        <v>-1570</v>
      </c>
      <c r="D61" s="127">
        <v>4710</v>
      </c>
      <c r="E61" s="127">
        <v>3140</v>
      </c>
      <c r="F61" s="128">
        <f>+C61+D61-E61</f>
        <v>0</v>
      </c>
    </row>
    <row r="62" spans="1:6" ht="13.5">
      <c r="A62" s="125">
        <v>2809</v>
      </c>
      <c r="B62" s="126" t="s">
        <v>155</v>
      </c>
      <c r="C62" s="129"/>
      <c r="D62" s="129"/>
      <c r="E62" s="129"/>
      <c r="F62" s="130"/>
    </row>
    <row r="63" spans="1:6" ht="13.5">
      <c r="A63" s="121">
        <v>29</v>
      </c>
      <c r="B63" s="122" t="s">
        <v>156</v>
      </c>
      <c r="C63" s="129"/>
      <c r="D63" s="129"/>
      <c r="E63" s="129"/>
      <c r="F63" s="130"/>
    </row>
    <row r="64" spans="1:6" ht="13.5">
      <c r="A64" s="125">
        <v>2902</v>
      </c>
      <c r="B64" s="126" t="s">
        <v>157</v>
      </c>
      <c r="C64" s="131"/>
      <c r="D64" s="131"/>
      <c r="E64" s="131"/>
      <c r="F64" s="132"/>
    </row>
    <row r="65" spans="1:6" ht="13.5">
      <c r="A65" s="125">
        <v>2909</v>
      </c>
      <c r="B65" s="126" t="s">
        <v>158</v>
      </c>
      <c r="C65" s="131"/>
      <c r="D65" s="131"/>
      <c r="E65" s="131"/>
      <c r="F65" s="132"/>
    </row>
    <row r="66" spans="1:6" ht="13.5">
      <c r="A66" s="121">
        <v>3</v>
      </c>
      <c r="B66" s="122" t="s">
        <v>52</v>
      </c>
      <c r="C66" s="129"/>
      <c r="D66" s="129"/>
      <c r="E66" s="129"/>
      <c r="F66" s="130"/>
    </row>
    <row r="67" spans="1:6" ht="13.5">
      <c r="A67" s="121">
        <v>37</v>
      </c>
      <c r="B67" s="122" t="s">
        <v>53</v>
      </c>
      <c r="C67" s="123">
        <f>+C68</f>
        <v>-17758</v>
      </c>
      <c r="D67" s="123"/>
      <c r="E67" s="123"/>
      <c r="F67" s="124">
        <f>+C67+D67-E67</f>
        <v>-17758</v>
      </c>
    </row>
    <row r="68" spans="1:6" ht="13.5">
      <c r="A68" s="125">
        <v>3702</v>
      </c>
      <c r="B68" s="126" t="s">
        <v>55</v>
      </c>
      <c r="C68" s="127">
        <v>-17758</v>
      </c>
      <c r="D68" s="127"/>
      <c r="E68" s="127"/>
      <c r="F68" s="128">
        <f>+C68+D68-E68</f>
        <v>-17758</v>
      </c>
    </row>
    <row r="69" spans="1:6" ht="13.5">
      <c r="A69" s="125">
        <v>3703</v>
      </c>
      <c r="B69" s="126" t="s">
        <v>159</v>
      </c>
      <c r="C69" s="127"/>
      <c r="D69" s="127"/>
      <c r="E69" s="127"/>
      <c r="F69" s="128"/>
    </row>
    <row r="70" spans="1:6" ht="13.5">
      <c r="A70" s="121">
        <v>38</v>
      </c>
      <c r="B70" s="122" t="s">
        <v>57</v>
      </c>
      <c r="C70" s="123">
        <f>+C72+C71</f>
        <v>-21149</v>
      </c>
      <c r="D70" s="123"/>
      <c r="E70" s="123"/>
      <c r="F70" s="123">
        <f>+F72+F71</f>
        <v>-21149</v>
      </c>
    </row>
    <row r="71" spans="1:6" ht="13.5">
      <c r="A71" s="125">
        <v>3801</v>
      </c>
      <c r="B71" s="126" t="s">
        <v>160</v>
      </c>
      <c r="C71" s="127">
        <v>-67528</v>
      </c>
      <c r="D71" s="127"/>
      <c r="E71" s="127"/>
      <c r="F71" s="128">
        <f>+C71+D71-E71</f>
        <v>-67528</v>
      </c>
    </row>
    <row r="72" spans="1:6" ht="13.5">
      <c r="A72" s="125">
        <v>3802</v>
      </c>
      <c r="B72" s="126" t="s">
        <v>161</v>
      </c>
      <c r="C72" s="127">
        <v>46379</v>
      </c>
      <c r="D72" s="127"/>
      <c r="E72" s="127"/>
      <c r="F72" s="128">
        <f>+C72+D72-E72</f>
        <v>46379</v>
      </c>
    </row>
    <row r="73" spans="1:6" ht="13.5">
      <c r="A73" s="125">
        <v>3803</v>
      </c>
      <c r="B73" s="126" t="s">
        <v>59</v>
      </c>
      <c r="C73" s="129"/>
      <c r="D73" s="129"/>
      <c r="E73" s="129"/>
      <c r="F73" s="130"/>
    </row>
    <row r="74" spans="1:6" ht="13.5">
      <c r="A74" s="121">
        <v>4</v>
      </c>
      <c r="B74" s="122" t="s">
        <v>60</v>
      </c>
      <c r="C74" s="129"/>
      <c r="D74" s="129"/>
      <c r="E74" s="129"/>
      <c r="F74" s="130"/>
    </row>
    <row r="75" spans="1:6" ht="13.5">
      <c r="A75" s="121">
        <v>47</v>
      </c>
      <c r="B75" s="122" t="s">
        <v>63</v>
      </c>
      <c r="C75" s="123">
        <f>+C76+C77+C78+C79+C81</f>
        <v>354192</v>
      </c>
      <c r="D75" s="123">
        <f>+D76+D77+D78+D79+D81+D80</f>
        <v>324476</v>
      </c>
      <c r="E75" s="123"/>
      <c r="F75" s="124">
        <f>SUM(F76:F82)</f>
        <v>678668</v>
      </c>
    </row>
    <row r="76" spans="1:6" ht="13.5">
      <c r="A76" s="125">
        <v>4701</v>
      </c>
      <c r="B76" s="126" t="s">
        <v>162</v>
      </c>
      <c r="C76" s="127">
        <v>26406</v>
      </c>
      <c r="D76" s="127">
        <v>28829</v>
      </c>
      <c r="E76" s="127"/>
      <c r="F76" s="128">
        <f aca="true" t="shared" si="1" ref="F76:F81">+C76+D76-E76</f>
        <v>55235</v>
      </c>
    </row>
    <row r="77" spans="1:6" ht="13.5">
      <c r="A77" s="125">
        <v>4702</v>
      </c>
      <c r="B77" s="126" t="s">
        <v>163</v>
      </c>
      <c r="C77" s="127">
        <v>226420</v>
      </c>
      <c r="D77" s="127">
        <v>224842</v>
      </c>
      <c r="E77" s="127"/>
      <c r="F77" s="128">
        <f t="shared" si="1"/>
        <v>451262</v>
      </c>
    </row>
    <row r="78" spans="1:6" ht="13.5">
      <c r="A78" s="125">
        <v>4703</v>
      </c>
      <c r="B78" s="126" t="s">
        <v>76</v>
      </c>
      <c r="C78" s="127">
        <v>2</v>
      </c>
      <c r="D78" s="127">
        <v>0</v>
      </c>
      <c r="E78" s="127"/>
      <c r="F78" s="128">
        <f t="shared" si="1"/>
        <v>2</v>
      </c>
    </row>
    <row r="79" spans="1:6" ht="13.5">
      <c r="A79" s="125">
        <v>4704</v>
      </c>
      <c r="B79" s="126" t="s">
        <v>77</v>
      </c>
      <c r="C79" s="127">
        <v>101364</v>
      </c>
      <c r="D79" s="127">
        <v>70805</v>
      </c>
      <c r="E79" s="127"/>
      <c r="F79" s="128">
        <f t="shared" si="1"/>
        <v>172169</v>
      </c>
    </row>
    <row r="80" spans="1:6" ht="13.5">
      <c r="A80" s="125">
        <v>4705</v>
      </c>
      <c r="B80" s="126" t="s">
        <v>164</v>
      </c>
      <c r="C80" s="127">
        <v>0</v>
      </c>
      <c r="D80" s="127">
        <v>0</v>
      </c>
      <c r="E80" s="127"/>
      <c r="F80" s="128">
        <f t="shared" si="1"/>
        <v>0</v>
      </c>
    </row>
    <row r="81" spans="1:6" ht="13.5">
      <c r="A81" s="125">
        <v>4706</v>
      </c>
      <c r="B81" s="126" t="s">
        <v>165</v>
      </c>
      <c r="C81" s="127">
        <v>0</v>
      </c>
      <c r="D81" s="127">
        <v>0</v>
      </c>
      <c r="E81" s="127"/>
      <c r="F81" s="128">
        <f t="shared" si="1"/>
        <v>0</v>
      </c>
    </row>
    <row r="82" spans="1:6" ht="13.5">
      <c r="A82" s="125">
        <v>4709</v>
      </c>
      <c r="B82" s="126" t="s">
        <v>166</v>
      </c>
      <c r="C82" s="129"/>
      <c r="D82" s="127"/>
      <c r="E82" s="127"/>
      <c r="F82" s="128"/>
    </row>
    <row r="83" spans="1:6" ht="13.5">
      <c r="A83" s="121">
        <v>5</v>
      </c>
      <c r="B83" s="122" t="s">
        <v>64</v>
      </c>
      <c r="C83" s="129"/>
      <c r="D83" s="127"/>
      <c r="E83" s="127"/>
      <c r="F83" s="128"/>
    </row>
    <row r="84" spans="1:6" ht="13.5">
      <c r="A84" s="121">
        <v>50</v>
      </c>
      <c r="B84" s="122" t="s">
        <v>65</v>
      </c>
      <c r="C84" s="123">
        <f>C85</f>
        <v>-354708</v>
      </c>
      <c r="D84" s="123">
        <f>+D85</f>
        <v>140</v>
      </c>
      <c r="E84" s="123">
        <f>+E85</f>
        <v>331243</v>
      </c>
      <c r="F84" s="124">
        <f>C84+D84-E84</f>
        <v>-685811</v>
      </c>
    </row>
    <row r="85" spans="1:6" ht="13.5">
      <c r="A85" s="125">
        <v>5002</v>
      </c>
      <c r="B85" s="126" t="s">
        <v>167</v>
      </c>
      <c r="C85" s="127">
        <v>-354708</v>
      </c>
      <c r="D85" s="127">
        <v>140</v>
      </c>
      <c r="E85" s="127">
        <v>331243</v>
      </c>
      <c r="F85" s="128">
        <f>+C85+D85-E85</f>
        <v>-685811</v>
      </c>
    </row>
    <row r="86" spans="1:6" ht="13.5">
      <c r="A86" s="121">
        <v>57</v>
      </c>
      <c r="B86" s="122" t="s">
        <v>68</v>
      </c>
      <c r="C86" s="123">
        <f>C88+C87</f>
        <v>-1</v>
      </c>
      <c r="D86" s="123"/>
      <c r="E86" s="123">
        <f>+E87+E88</f>
        <v>0</v>
      </c>
      <c r="F86" s="124">
        <f>+C86+D86-E86</f>
        <v>-1</v>
      </c>
    </row>
    <row r="87" spans="1:6" ht="13.5">
      <c r="A87" s="125">
        <v>5704</v>
      </c>
      <c r="B87" s="126" t="s">
        <v>168</v>
      </c>
      <c r="C87" s="127">
        <v>0</v>
      </c>
      <c r="D87" s="127"/>
      <c r="E87" s="127">
        <v>0</v>
      </c>
      <c r="F87" s="128">
        <f>+C87+D87-E87</f>
        <v>0</v>
      </c>
    </row>
    <row r="88" spans="1:6" ht="13.5">
      <c r="A88" s="125">
        <v>5705</v>
      </c>
      <c r="B88" s="126" t="s">
        <v>169</v>
      </c>
      <c r="C88" s="127">
        <v>-1</v>
      </c>
      <c r="D88" s="127"/>
      <c r="E88" s="127">
        <v>0</v>
      </c>
      <c r="F88" s="128">
        <f>+C88+D88-E88</f>
        <v>-1</v>
      </c>
    </row>
    <row r="89" spans="1:6" ht="13.5">
      <c r="A89" s="121">
        <v>6</v>
      </c>
      <c r="B89" s="122" t="s">
        <v>70</v>
      </c>
      <c r="C89" s="127"/>
      <c r="D89" s="127"/>
      <c r="E89" s="127"/>
      <c r="F89" s="128"/>
    </row>
    <row r="90" spans="1:6" ht="13.5">
      <c r="A90" s="121">
        <v>60</v>
      </c>
      <c r="B90" s="122" t="s">
        <v>170</v>
      </c>
      <c r="C90" s="129"/>
      <c r="D90" s="129"/>
      <c r="E90" s="129"/>
      <c r="F90" s="130"/>
    </row>
    <row r="91" spans="1:6" ht="13.5">
      <c r="A91" s="125">
        <v>6001</v>
      </c>
      <c r="B91" s="126" t="s">
        <v>71</v>
      </c>
      <c r="C91" s="129"/>
      <c r="D91" s="129"/>
      <c r="E91" s="129"/>
      <c r="F91" s="130"/>
    </row>
    <row r="92" spans="1:6" ht="13.5">
      <c r="A92" s="121">
        <v>64</v>
      </c>
      <c r="B92" s="122" t="s">
        <v>171</v>
      </c>
      <c r="C92" s="131"/>
      <c r="D92" s="131"/>
      <c r="E92" s="131"/>
      <c r="F92" s="132"/>
    </row>
    <row r="93" spans="1:6" ht="13.5">
      <c r="A93" s="125">
        <v>6401</v>
      </c>
      <c r="B93" s="126" t="s">
        <v>136</v>
      </c>
      <c r="C93" s="131"/>
      <c r="D93" s="131"/>
      <c r="E93" s="131"/>
      <c r="F93" s="132"/>
    </row>
    <row r="94" spans="1:6" ht="13.5">
      <c r="A94" s="121">
        <v>68</v>
      </c>
      <c r="B94" s="122" t="s">
        <v>172</v>
      </c>
      <c r="C94" s="140"/>
      <c r="D94" s="140"/>
      <c r="E94" s="140"/>
      <c r="F94" s="141"/>
    </row>
    <row r="95" spans="1:6" ht="13.5">
      <c r="A95" s="125">
        <v>6801</v>
      </c>
      <c r="B95" s="126" t="s">
        <v>59</v>
      </c>
      <c r="C95" s="129"/>
      <c r="D95" s="129"/>
      <c r="E95" s="129"/>
      <c r="F95" s="130"/>
    </row>
    <row r="96" spans="1:6" ht="13.5">
      <c r="A96" s="121">
        <v>82</v>
      </c>
      <c r="B96" s="122" t="s">
        <v>173</v>
      </c>
      <c r="C96" s="123">
        <f>C97</f>
        <v>-602037</v>
      </c>
      <c r="D96" s="123">
        <f>D97</f>
        <v>1438110</v>
      </c>
      <c r="E96" s="124">
        <f>E97</f>
        <v>1384111</v>
      </c>
      <c r="F96" s="123">
        <f>F97</f>
        <v>-548038</v>
      </c>
    </row>
    <row r="97" spans="1:6" ht="13.5">
      <c r="A97" s="125">
        <v>8203</v>
      </c>
      <c r="B97" s="126" t="s">
        <v>174</v>
      </c>
      <c r="C97" s="127">
        <v>-602037</v>
      </c>
      <c r="D97" s="127">
        <v>1438110</v>
      </c>
      <c r="E97" s="128">
        <v>1384111</v>
      </c>
      <c r="F97" s="127">
        <f>C97+D97-E97</f>
        <v>-548038</v>
      </c>
    </row>
    <row r="98" spans="1:6" ht="14.25" thickBot="1">
      <c r="A98" s="121">
        <v>83</v>
      </c>
      <c r="B98" s="122" t="s">
        <v>175</v>
      </c>
      <c r="C98" s="123">
        <f>C99</f>
        <v>602037</v>
      </c>
      <c r="D98" s="142">
        <f>D99</f>
        <v>1384111</v>
      </c>
      <c r="E98" s="124">
        <f>E99</f>
        <v>1438110</v>
      </c>
      <c r="F98" s="123">
        <f>F99</f>
        <v>548038</v>
      </c>
    </row>
    <row r="99" spans="1:6" ht="14.25" thickBot="1">
      <c r="A99" s="143">
        <v>8301</v>
      </c>
      <c r="B99" s="144" t="s">
        <v>175</v>
      </c>
      <c r="C99" s="145">
        <v>602037</v>
      </c>
      <c r="D99" s="145">
        <v>1384111</v>
      </c>
      <c r="E99" s="146">
        <v>1438110</v>
      </c>
      <c r="F99" s="145">
        <f>C99+D99-E99</f>
        <v>548038</v>
      </c>
    </row>
    <row r="100" spans="1:6" ht="13.5">
      <c r="A100" s="25"/>
      <c r="B100" s="26"/>
      <c r="C100" s="27"/>
      <c r="D100" s="27"/>
      <c r="E100" s="27"/>
      <c r="F100" s="27"/>
    </row>
    <row r="101" spans="1:6" ht="13.5">
      <c r="A101" s="25"/>
      <c r="B101" s="26"/>
      <c r="C101" s="27"/>
      <c r="D101" s="27"/>
      <c r="E101" s="27"/>
      <c r="F101" s="27"/>
    </row>
    <row r="102" spans="1:6" ht="13.5">
      <c r="A102" s="25"/>
      <c r="B102" s="26"/>
      <c r="C102" s="27"/>
      <c r="D102" s="27"/>
      <c r="E102" s="27"/>
      <c r="F102" s="27"/>
    </row>
    <row r="103" spans="1:6" ht="13.5">
      <c r="A103" s="25"/>
      <c r="B103" s="26"/>
      <c r="C103" s="27"/>
      <c r="D103" s="27"/>
      <c r="E103" s="27"/>
      <c r="F103" s="27"/>
    </row>
    <row r="104" spans="2:6" ht="12.75">
      <c r="B104" s="12" t="s">
        <v>17</v>
      </c>
      <c r="C104" s="174" t="s">
        <v>18</v>
      </c>
      <c r="D104" s="174"/>
      <c r="E104" s="174"/>
      <c r="F104" s="174"/>
    </row>
    <row r="105" spans="2:6" ht="12.75">
      <c r="B105" s="13" t="s">
        <v>19</v>
      </c>
      <c r="C105" s="183" t="s">
        <v>20</v>
      </c>
      <c r="D105" s="183"/>
      <c r="E105" s="183"/>
      <c r="F105" s="183"/>
    </row>
    <row r="106" spans="2:6" ht="12.75">
      <c r="B106" s="12" t="s">
        <v>21</v>
      </c>
      <c r="C106" s="174" t="s">
        <v>22</v>
      </c>
      <c r="D106" s="174"/>
      <c r="E106" s="174"/>
      <c r="F106" s="174"/>
    </row>
    <row r="107" spans="1:6" ht="16.5">
      <c r="A107" s="147"/>
      <c r="C107" s="174" t="s">
        <v>35</v>
      </c>
      <c r="D107" s="174"/>
      <c r="E107" s="174"/>
      <c r="F107" s="174"/>
    </row>
  </sheetData>
  <sheetProtection/>
  <mergeCells count="9">
    <mergeCell ref="C105:F105"/>
    <mergeCell ref="C106:F106"/>
    <mergeCell ref="C107:F107"/>
    <mergeCell ref="A2:F2"/>
    <mergeCell ref="A3:F3"/>
    <mergeCell ref="A4:F4"/>
    <mergeCell ref="B7:B8"/>
    <mergeCell ref="D7:E7"/>
    <mergeCell ref="C104:F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USUARIO</cp:lastModifiedBy>
  <cp:lastPrinted>2015-07-22T13:46:38Z</cp:lastPrinted>
  <dcterms:created xsi:type="dcterms:W3CDTF">2010-02-18T19:12:02Z</dcterms:created>
  <dcterms:modified xsi:type="dcterms:W3CDTF">2015-08-27T17:59:11Z</dcterms:modified>
  <cp:category/>
  <cp:version/>
  <cp:contentType/>
  <cp:contentStatus/>
</cp:coreProperties>
</file>